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CR RSSO File\SOCD Files\Information Dissemination\Publications\SpecialRelease\Building Permit\4th Qtr 2023\"/>
    </mc:Choice>
  </mc:AlternateContent>
  <xr:revisionPtr revIDLastSave="0" documentId="13_ncr:1_{8DDA3FAA-8E0E-4888-8B7F-469BDB1A50AB}" xr6:coauthVersionLast="47" xr6:coauthVersionMax="47" xr10:uidLastSave="{00000000-0000-0000-0000-000000000000}"/>
  <bookViews>
    <workbookView xWindow="-120" yWindow="-120" windowWidth="29040" windowHeight="15720" tabRatio="751" activeTab="2" xr2:uid="{8F1DA9E3-D980-4AC0-A9DE-86C08DBFE8EA}"/>
  </bookViews>
  <sheets>
    <sheet name="Table 1 (2)" sheetId="14" r:id="rId1"/>
    <sheet name="Table 2 (2)" sheetId="15" r:id="rId2"/>
    <sheet name="Figure &amp; Graph" sheetId="13" r:id="rId3"/>
    <sheet name="Table 3.0 " sheetId="7" r:id="rId4"/>
    <sheet name="Table 3.1 " sheetId="8" r:id="rId5"/>
    <sheet name="Table 4.0" sheetId="9" r:id="rId6"/>
    <sheet name="Table 4.1" sheetId="10" r:id="rId7"/>
    <sheet name="Table 5.0" sheetId="11" r:id="rId8"/>
    <sheet name="Table 5.1" sheetId="12" r:id="rId9"/>
  </sheets>
  <definedNames>
    <definedName name="_xlnm.Print_Area" localSheetId="0">'Table 1 (2)'!$A$1:$J$25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13" l="1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10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89" i="13"/>
  <c r="B87" i="13"/>
  <c r="K28" i="7"/>
  <c r="C60" i="13"/>
  <c r="C57" i="13"/>
  <c r="C58" i="13"/>
  <c r="C59" i="13"/>
  <c r="C56" i="13"/>
  <c r="B66" i="13"/>
  <c r="B64" i="13"/>
  <c r="B65" i="13"/>
  <c r="B63" i="13"/>
  <c r="B60" i="13"/>
  <c r="B57" i="13"/>
  <c r="B58" i="13"/>
  <c r="B59" i="13"/>
  <c r="B56" i="13"/>
  <c r="B36" i="13"/>
  <c r="B37" i="13"/>
  <c r="B38" i="13"/>
  <c r="B35" i="13"/>
  <c r="J6" i="13" l="1"/>
  <c r="J5" i="13"/>
  <c r="J4" i="13"/>
  <c r="T23" i="14"/>
  <c r="T22" i="14"/>
  <c r="T25" i="14" s="1"/>
  <c r="T20" i="14"/>
  <c r="T19" i="14"/>
  <c r="T18" i="14"/>
  <c r="T17" i="14"/>
  <c r="T16" i="14"/>
  <c r="T15" i="14"/>
  <c r="T13" i="14"/>
  <c r="T12" i="14"/>
  <c r="T11" i="14"/>
  <c r="T10" i="14"/>
  <c r="T9" i="14"/>
  <c r="T8" i="14"/>
  <c r="T6" i="14"/>
  <c r="I6" i="13"/>
  <c r="U25" i="14"/>
  <c r="U23" i="14"/>
  <c r="U22" i="14"/>
  <c r="U20" i="14"/>
  <c r="U19" i="14"/>
  <c r="U18" i="14"/>
  <c r="U17" i="14"/>
  <c r="U16" i="14"/>
  <c r="U15" i="14"/>
  <c r="I5" i="13" s="1"/>
  <c r="U13" i="14"/>
  <c r="U12" i="14"/>
  <c r="U11" i="14"/>
  <c r="U10" i="14"/>
  <c r="U9" i="14"/>
  <c r="U8" i="14"/>
  <c r="I4" i="13" s="1"/>
  <c r="U6" i="14"/>
  <c r="C5" i="13"/>
  <c r="C4" i="13"/>
  <c r="B5" i="13"/>
  <c r="B4" i="13"/>
  <c r="L22" i="14"/>
  <c r="L23" i="14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N8" i="15"/>
  <c r="M8" i="15"/>
  <c r="L8" i="15"/>
  <c r="J8" i="15"/>
  <c r="E8" i="15"/>
  <c r="J6" i="15"/>
  <c r="E6" i="15"/>
  <c r="I26" i="14"/>
  <c r="G26" i="14"/>
  <c r="B6" i="13" s="1"/>
  <c r="D26" i="14"/>
  <c r="B26" i="14"/>
  <c r="O23" i="14"/>
  <c r="O22" i="14"/>
  <c r="J22" i="14"/>
  <c r="E22" i="14"/>
  <c r="Q20" i="14"/>
  <c r="L20" i="14"/>
  <c r="Q19" i="14"/>
  <c r="L19" i="14"/>
  <c r="Q18" i="14"/>
  <c r="L18" i="14"/>
  <c r="J18" i="14"/>
  <c r="E18" i="14"/>
  <c r="Q17" i="14"/>
  <c r="L17" i="14"/>
  <c r="J17" i="14"/>
  <c r="E17" i="14"/>
  <c r="Q16" i="14"/>
  <c r="L16" i="14"/>
  <c r="J16" i="14"/>
  <c r="E16" i="14"/>
  <c r="Q15" i="14"/>
  <c r="R15" i="14" s="1"/>
  <c r="O15" i="14"/>
  <c r="M15" i="14"/>
  <c r="N15" i="14" s="1"/>
  <c r="J15" i="14"/>
  <c r="E15" i="14"/>
  <c r="Q13" i="14"/>
  <c r="O13" i="14"/>
  <c r="L13" i="14"/>
  <c r="Q12" i="14"/>
  <c r="L12" i="14"/>
  <c r="J12" i="14"/>
  <c r="E12" i="14"/>
  <c r="Q11" i="14"/>
  <c r="L11" i="14"/>
  <c r="J11" i="14"/>
  <c r="E11" i="14"/>
  <c r="Q10" i="14"/>
  <c r="L10" i="14"/>
  <c r="J10" i="14"/>
  <c r="E10" i="14"/>
  <c r="Q9" i="14"/>
  <c r="M9" i="14"/>
  <c r="L9" i="14"/>
  <c r="J9" i="14"/>
  <c r="E9" i="14"/>
  <c r="Q8" i="14"/>
  <c r="R8" i="14" s="1"/>
  <c r="O8" i="14"/>
  <c r="M8" i="14"/>
  <c r="N8" i="14" s="1"/>
  <c r="J8" i="14"/>
  <c r="E8" i="14"/>
  <c r="Q6" i="14"/>
  <c r="R6" i="14" s="1"/>
  <c r="O6" i="14"/>
  <c r="M6" i="14"/>
  <c r="N6" i="14" s="1"/>
  <c r="J6" i="14"/>
  <c r="E6" i="14"/>
  <c r="M26" i="14" l="1"/>
  <c r="N26" i="14" s="1"/>
  <c r="M22" i="14"/>
  <c r="N22" i="14" s="1"/>
  <c r="Q26" i="14"/>
  <c r="R26" i="14" s="1"/>
  <c r="C66" i="13"/>
  <c r="C64" i="13"/>
  <c r="C65" i="13"/>
  <c r="C63" i="13"/>
  <c r="B39" i="13"/>
  <c r="B43" i="13" l="1"/>
  <c r="B45" i="13"/>
  <c r="B44" i="13"/>
  <c r="B42" i="13"/>
  <c r="C67" i="13"/>
  <c r="B128" i="13"/>
  <c r="C114" i="13" l="1"/>
  <c r="C111" i="13"/>
  <c r="C113" i="13"/>
  <c r="C123" i="13"/>
  <c r="C116" i="13"/>
  <c r="C110" i="13"/>
  <c r="C122" i="13"/>
  <c r="C115" i="13"/>
  <c r="C124" i="13"/>
  <c r="C120" i="13"/>
  <c r="C126" i="13"/>
  <c r="C125" i="13"/>
  <c r="C117" i="13"/>
  <c r="C119" i="13"/>
  <c r="C112" i="13"/>
  <c r="C121" i="13"/>
  <c r="C118" i="13"/>
  <c r="C128" i="13" l="1"/>
  <c r="B67" i="13"/>
  <c r="C39" i="13"/>
  <c r="C43" i="13" l="1"/>
  <c r="C42" i="13"/>
  <c r="C44" i="13"/>
  <c r="C45" i="13"/>
  <c r="M13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K22" i="7"/>
  <c r="K29" i="7"/>
  <c r="K27" i="7"/>
  <c r="K26" i="7"/>
  <c r="K25" i="7"/>
  <c r="K24" i="7"/>
  <c r="K23" i="7"/>
  <c r="K21" i="7"/>
  <c r="K20" i="7"/>
  <c r="K19" i="7"/>
  <c r="K18" i="7"/>
  <c r="K17" i="7"/>
  <c r="K16" i="7"/>
  <c r="K15" i="7"/>
  <c r="K14" i="7"/>
  <c r="K13" i="7"/>
  <c r="B46" i="13" l="1"/>
  <c r="C46" i="13"/>
  <c r="C7" i="13"/>
  <c r="B7" i="13"/>
</calcChain>
</file>

<file path=xl/sharedStrings.xml><?xml version="1.0" encoding="utf-8"?>
<sst xmlns="http://schemas.openxmlformats.org/spreadsheetml/2006/main" count="587" uniqueCount="127">
  <si>
    <t>Number</t>
  </si>
  <si>
    <t>PHL</t>
  </si>
  <si>
    <t>NCR</t>
  </si>
  <si>
    <t>Industrial</t>
  </si>
  <si>
    <t>Institutional</t>
  </si>
  <si>
    <t>Others</t>
  </si>
  <si>
    <t>Commercial</t>
  </si>
  <si>
    <t>Duplex/Quadruplex</t>
  </si>
  <si>
    <t>Apartment/Accessoria</t>
  </si>
  <si>
    <t>Residential Condominium</t>
  </si>
  <si>
    <t>City /
Municipality</t>
  </si>
  <si>
    <t>Floor Area
(sq. m.)</t>
  </si>
  <si>
    <t>Value
(₱1,000)</t>
  </si>
  <si>
    <t>Average Cost Per Floor Area</t>
  </si>
  <si>
    <t>(1)</t>
  </si>
  <si>
    <t>(2)</t>
  </si>
  <si>
    <t>(3)</t>
  </si>
  <si>
    <t>(4)</t>
  </si>
  <si>
    <t>(5)</t>
  </si>
  <si>
    <t>(6)</t>
  </si>
  <si>
    <t>(7)</t>
  </si>
  <si>
    <t>(8)</t>
  </si>
  <si>
    <t>TOTAL</t>
  </si>
  <si>
    <t>RESIDENTIAL</t>
  </si>
  <si>
    <t>Single-Type</t>
  </si>
  <si>
    <t>NON-RESIDENTIAL</t>
  </si>
  <si>
    <t>Agriculture</t>
  </si>
  <si>
    <t>Additions</t>
  </si>
  <si>
    <t>Alterations &amp; Repairs</t>
  </si>
  <si>
    <t>City/Municipality</t>
  </si>
  <si>
    <t>Difference</t>
  </si>
  <si>
    <t>% Change</t>
  </si>
  <si>
    <t>Value</t>
  </si>
  <si>
    <t xml:space="preserve"> </t>
  </si>
  <si>
    <t>Non-residential</t>
  </si>
  <si>
    <t>(Details of floor area and value may not add up to their respective totals due to rounding)</t>
  </si>
  <si>
    <t>Region</t>
  </si>
  <si>
    <t>Total</t>
  </si>
  <si>
    <t>Residential</t>
  </si>
  <si>
    <t>Non-Residential</t>
  </si>
  <si>
    <t>Floor Area</t>
  </si>
  <si>
    <t>(sq.m.)</t>
  </si>
  <si>
    <t>(PhP1,000)</t>
  </si>
  <si>
    <t>PHILIPPINES</t>
  </si>
  <si>
    <t>Addition</t>
  </si>
  <si>
    <t>Alteration and Repair</t>
  </si>
  <si>
    <t>Demolition/Moving</t>
  </si>
  <si>
    <t>Street Furniture/ Landscaping/Signboard</t>
  </si>
  <si>
    <t>Single</t>
  </si>
  <si>
    <t>Region/</t>
  </si>
  <si>
    <t>Province</t>
  </si>
  <si>
    <t>Other Residential</t>
  </si>
  <si>
    <t>Province/Municipality</t>
  </si>
  <si>
    <t>Agricultural</t>
  </si>
  <si>
    <t>Other Non-Residential</t>
  </si>
  <si>
    <t>- Zero</t>
  </si>
  <si>
    <t>Note: Details of floor area and value may not add up to their respective totals due to rounding.</t>
  </si>
  <si>
    <t>Source:   Generation of Construction Statistics from Approved Building Permit: First Quarter, 2022 - Preliminary Results</t>
  </si>
  <si>
    <t xml:space="preserve">                Philippine Statistics Authority</t>
  </si>
  <si>
    <t>Number Over total</t>
  </si>
  <si>
    <t>Additions, alterations &amp; repairs</t>
  </si>
  <si>
    <t>Percent</t>
  </si>
  <si>
    <t>Value Percent share</t>
  </si>
  <si>
    <t>Number percent share</t>
  </si>
  <si>
    <t>Annual Rates</t>
  </si>
  <si>
    <t>Combined</t>
  </si>
  <si>
    <t>Number of Construction from Approved Building Permits</t>
  </si>
  <si>
    <t>Value of Construction from Approved Building Permits</t>
  </si>
  <si>
    <t>NUMBER</t>
  </si>
  <si>
    <t xml:space="preserve"> City of Caloocan</t>
  </si>
  <si>
    <t xml:space="preserve"> City of Las Pinas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</si>
  <si>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</si>
  <si>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</si>
  <si>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</si>
  <si>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</si>
  <si>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</si>
  <si>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</si>
  <si>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</si>
  <si>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Paranaque</t>
  </si>
  <si>
    <t xml:space="preserve"> City of Pasig</t>
  </si>
  <si>
    <t xml:space="preserve"> Quezon City</t>
  </si>
  <si>
    <t xml:space="preserve"> City of San Juan</t>
  </si>
  <si>
    <t xml:space="preserve"> City of Valenzuela</t>
  </si>
  <si>
    <t xml:space="preserve"> Pateros</t>
  </si>
  <si>
    <t xml:space="preserve"> Pasay City</t>
  </si>
  <si>
    <t>Growth Rate</t>
  </si>
  <si>
    <t>% Contribution</t>
  </si>
  <si>
    <t>-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</si>
  <si>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</si>
  <si>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</si>
  <si>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</si>
  <si>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</si>
  <si>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</si>
  <si>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</si>
  <si>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</si>
  <si>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</si>
  <si>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</si>
  <si>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</si>
  <si>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</si>
  <si>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</si>
  <si>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</si>
  <si>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</si>
  <si>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</si>
  <si>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</si>
  <si>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</si>
  <si>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 City of Taguig</t>
  </si>
  <si>
    <t>TABLE 4.0  Number, Floor Area and Value of Residential Constructions by Type and by City/Municipality, NCR: Third Quarter of 2022 and 2023</t>
  </si>
  <si>
    <t>TABLE 4.1  Number, Floor Area and Value of Residential Constructions by Type and by City/Municipality, NCR: Third Quarter of 2022 and 2023</t>
  </si>
  <si>
    <t>Table 5.0  Number, Floor Area and Value of Non-Residential Constructions by Type and by City/Municipality</t>
  </si>
  <si>
    <t>Table 5.1  Number, Floor Area and Value of Non-Residential Constructions by Type and by City/Municipality</t>
  </si>
  <si>
    <t>Table 1. Number, Floor Area, Value and Average Cost per Floor Area of Building Construction by Type of building, NCR: Fourth Quarter of 2022 and 2023</t>
  </si>
  <si>
    <t>Fourth Quarter 2022</t>
  </si>
  <si>
    <t>Fourth Quarter 2023</t>
  </si>
  <si>
    <t>4Q 2022 = 2,629</t>
  </si>
  <si>
    <t>4Q 2023 = 2,128</t>
  </si>
  <si>
    <t>4Q 2023 = 16.1B</t>
  </si>
  <si>
    <t>Table 2. Number, Floor Area, Value and Average Cost per Floor Area of Building Construction by City/Municipality,
NCR: Fourth Quarter of 2022 and 2023</t>
  </si>
  <si>
    <t xml:space="preserve">National Capital Region (NCR)                     </t>
  </si>
  <si>
    <t>Percent Share</t>
  </si>
  <si>
    <t>Table 3.0 Number, Floor Area and Value of Construction by Type and by City/Municipality, NCR: Fourth Quarter of 2022 and 2023</t>
  </si>
  <si>
    <t>4Q 2023</t>
  </si>
  <si>
    <t>4Q 2022</t>
  </si>
  <si>
    <t>Table 3.1 Number, Floor Area and Value of Construction by Type and by City/Municipality, NCR: Fourth Quarter of 2022 and 2023</t>
  </si>
  <si>
    <t>NCR: Fourth Quarter of 2022 and 2023</t>
  </si>
  <si>
    <t>4Q 2022 = 19.1B</t>
  </si>
  <si>
    <t>4th Qtr 2023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</si>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</sst>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\-??_);_(@_)"/>
    <numFmt numFmtId="167" formatCode="_(* #,##0_);_(* \(#,##0\);_(* &quot;-&quot;??_);_(@_)"/>
    <numFmt numFmtId="168" formatCode="_-* #,##0_-;\-* #,##0_-;_-* &quot;-&quot;??_-;_-@_-"/>
    <numFmt numFmtId="169" formatCode="0.0"/>
    <numFmt numFmtId="170" formatCode="0_);\(0\)"/>
    <numFmt numFmtId="171" formatCode="_(* #,##0.0_);_(* \(#,##0.0\);_(* \-??_);_(@_)"/>
    <numFmt numFmtId="172" formatCode="#,##0_ ;\-#,##0\ "/>
    <numFmt numFmtId="173" formatCode="0.0%"/>
    <numFmt numFmtId="174" formatCode="_(* #,##0.00_);_(* \(#,##0.00\);_(* \-??_);_(@_)"/>
    <numFmt numFmtId="182" formatCode="_(* #,##0.0_);_(* \(#,##0.0\);_(* &quot;-&quot;??_);_(@_)"/>
  </numFmts>
  <fonts count="3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 "/>
    </font>
    <font>
      <sz val="10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theme="1"/>
      <name val="Abadi"/>
      <family val="2"/>
    </font>
    <font>
      <sz val="12"/>
      <color theme="1"/>
      <name val="Abadi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C00000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1">
    <xf numFmtId="0" fontId="0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8" fillId="0" borderId="0"/>
    <xf numFmtId="43" fontId="8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21" fillId="0" borderId="0"/>
    <xf numFmtId="0" fontId="22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71">
    <xf numFmtId="0" fontId="0" fillId="0" borderId="0" xfId="0"/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1" xfId="0" applyFont="1" applyBorder="1"/>
    <xf numFmtId="166" fontId="16" fillId="0" borderId="0" xfId="4" applyNumberFormat="1" applyFont="1"/>
    <xf numFmtId="166" fontId="17" fillId="0" borderId="0" xfId="4" applyNumberFormat="1" applyFont="1"/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167" fontId="18" fillId="0" borderId="0" xfId="1" applyNumberFormat="1" applyFont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vertical="center"/>
    </xf>
    <xf numFmtId="166" fontId="19" fillId="0" borderId="0" xfId="9" applyNumberFormat="1" applyFont="1"/>
    <xf numFmtId="10" fontId="13" fillId="0" borderId="0" xfId="16" applyNumberFormat="1" applyFont="1" applyAlignment="1">
      <alignment vertical="center"/>
    </xf>
    <xf numFmtId="0" fontId="26" fillId="0" borderId="0" xfId="0" applyFont="1"/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0" fontId="25" fillId="0" borderId="7" xfId="0" applyNumberFormat="1" applyFont="1" applyBorder="1" applyAlignment="1">
      <alignment horizontal="center" vertical="center"/>
    </xf>
    <xf numFmtId="170" fontId="25" fillId="0" borderId="8" xfId="0" applyNumberFormat="1" applyFont="1" applyBorder="1" applyAlignment="1">
      <alignment horizontal="center" vertical="center"/>
    </xf>
    <xf numFmtId="166" fontId="26" fillId="0" borderId="0" xfId="0" applyNumberFormat="1" applyFont="1"/>
    <xf numFmtId="166" fontId="26" fillId="0" borderId="0" xfId="0" quotePrefix="1" applyNumberFormat="1" applyFont="1"/>
    <xf numFmtId="166" fontId="21" fillId="0" borderId="0" xfId="0" applyNumberFormat="1" applyFont="1"/>
    <xf numFmtId="170" fontId="25" fillId="0" borderId="5" xfId="0" applyNumberFormat="1" applyFont="1" applyBorder="1" applyAlignment="1">
      <alignment horizontal="center" vertical="center"/>
    </xf>
    <xf numFmtId="170" fontId="25" fillId="0" borderId="6" xfId="0" applyNumberFormat="1" applyFont="1" applyBorder="1" applyAlignment="1">
      <alignment horizontal="center" vertical="center"/>
    </xf>
    <xf numFmtId="166" fontId="0" fillId="0" borderId="0" xfId="0" applyNumberFormat="1"/>
    <xf numFmtId="166" fontId="13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0" fontId="25" fillId="0" borderId="19" xfId="0" applyNumberFormat="1" applyFont="1" applyBorder="1" applyAlignment="1">
      <alignment horizontal="center" vertical="center"/>
    </xf>
    <xf numFmtId="166" fontId="28" fillId="0" borderId="0" xfId="0" applyNumberFormat="1" applyFont="1"/>
    <xf numFmtId="171" fontId="28" fillId="0" borderId="0" xfId="0" applyNumberFormat="1" applyFont="1"/>
    <xf numFmtId="166" fontId="29" fillId="0" borderId="0" xfId="0" applyNumberFormat="1" applyFont="1"/>
    <xf numFmtId="172" fontId="26" fillId="0" borderId="0" xfId="0" applyNumberFormat="1" applyFont="1"/>
    <xf numFmtId="0" fontId="27" fillId="0" borderId="0" xfId="0" applyFont="1" applyAlignment="1">
      <alignment vertical="center"/>
    </xf>
    <xf numFmtId="166" fontId="26" fillId="0" borderId="1" xfId="0" applyNumberFormat="1" applyFont="1" applyBorder="1"/>
    <xf numFmtId="0" fontId="26" fillId="0" borderId="0" xfId="8" quotePrefix="1" applyFont="1" applyAlignment="1">
      <alignment horizontal="left"/>
    </xf>
    <xf numFmtId="0" fontId="26" fillId="0" borderId="0" xfId="8" applyFont="1"/>
    <xf numFmtId="3" fontId="26" fillId="0" borderId="0" xfId="8" applyNumberFormat="1" applyFont="1"/>
    <xf numFmtId="169" fontId="26" fillId="0" borderId="0" xfId="8" applyNumberFormat="1" applyFont="1"/>
    <xf numFmtId="164" fontId="26" fillId="0" borderId="0" xfId="8" applyNumberFormat="1" applyFont="1"/>
    <xf numFmtId="0" fontId="26" fillId="0" borderId="0" xfId="8" applyFont="1" applyAlignment="1">
      <alignment horizontal="left" vertical="center"/>
    </xf>
    <xf numFmtId="9" fontId="0" fillId="0" borderId="0" xfId="16" applyFont="1"/>
    <xf numFmtId="10" fontId="0" fillId="0" borderId="0" xfId="16" applyNumberFormat="1" applyFont="1"/>
    <xf numFmtId="10" fontId="0" fillId="0" borderId="0" xfId="0" applyNumberFormat="1"/>
    <xf numFmtId="166" fontId="26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66" fontId="13" fillId="0" borderId="0" xfId="0" quotePrefix="1" applyNumberFormat="1" applyFont="1" applyAlignment="1">
      <alignment horizontal="left" vertical="center"/>
    </xf>
    <xf numFmtId="166" fontId="20" fillId="0" borderId="0" xfId="0" applyNumberFormat="1" applyFont="1"/>
    <xf numFmtId="173" fontId="13" fillId="0" borderId="0" xfId="16" applyNumberFormat="1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3" fontId="13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66" fontId="14" fillId="0" borderId="0" xfId="4" applyNumberFormat="1" applyFont="1" applyAlignment="1">
      <alignment vertical="center"/>
    </xf>
    <xf numFmtId="166" fontId="13" fillId="0" borderId="0" xfId="4" applyNumberFormat="1" applyFont="1" applyAlignment="1">
      <alignment vertical="center"/>
    </xf>
    <xf numFmtId="173" fontId="13" fillId="0" borderId="0" xfId="4" applyNumberFormat="1" applyFont="1" applyAlignment="1">
      <alignment vertical="center"/>
    </xf>
    <xf numFmtId="173" fontId="0" fillId="0" borderId="0" xfId="16" applyNumberFormat="1" applyFont="1" applyAlignment="1">
      <alignment horizontal="right" vertical="center" indent="2"/>
    </xf>
    <xf numFmtId="173" fontId="0" fillId="0" borderId="0" xfId="0" applyNumberFormat="1" applyAlignment="1">
      <alignment horizontal="right" vertical="center" indent="2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18" applyFont="1" applyAlignment="1">
      <alignment vertical="center"/>
    </xf>
    <xf numFmtId="168" fontId="31" fillId="0" borderId="0" xfId="17" applyNumberFormat="1" applyFont="1" applyAlignment="1">
      <alignment horizontal="right" vertical="center"/>
    </xf>
    <xf numFmtId="168" fontId="31" fillId="0" borderId="0" xfId="17" applyNumberFormat="1" applyFont="1"/>
    <xf numFmtId="0" fontId="31" fillId="0" borderId="0" xfId="18" applyFont="1" applyAlignment="1">
      <alignment vertical="center" wrapText="1"/>
    </xf>
    <xf numFmtId="169" fontId="31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31" fillId="0" borderId="0" xfId="17" applyFont="1" applyAlignment="1">
      <alignment horizontal="center" vertical="center"/>
    </xf>
    <xf numFmtId="173" fontId="0" fillId="0" borderId="0" xfId="16" applyNumberFormat="1" applyFont="1"/>
    <xf numFmtId="173" fontId="0" fillId="0" borderId="0" xfId="0" applyNumberFormat="1"/>
    <xf numFmtId="167" fontId="19" fillId="0" borderId="0" xfId="0" applyNumberFormat="1" applyFont="1" applyAlignment="1">
      <alignment horizontal="right" vertical="center"/>
    </xf>
    <xf numFmtId="0" fontId="0" fillId="0" borderId="1" xfId="0" applyBorder="1"/>
    <xf numFmtId="166" fontId="16" fillId="0" borderId="0" xfId="24" applyNumberFormat="1" applyFont="1"/>
    <xf numFmtId="0" fontId="18" fillId="0" borderId="3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19" fillId="0" borderId="0" xfId="0" applyNumberFormat="1" applyFont="1"/>
    <xf numFmtId="166" fontId="16" fillId="0" borderId="0" xfId="24" applyNumberFormat="1" applyFont="1" applyAlignment="1">
      <alignment horizontal="right"/>
    </xf>
    <xf numFmtId="166" fontId="32" fillId="0" borderId="0" xfId="0" applyNumberFormat="1" applyFont="1" applyAlignment="1">
      <alignment horizontal="right" vertical="center"/>
    </xf>
    <xf numFmtId="164" fontId="32" fillId="0" borderId="0" xfId="0" applyNumberFormat="1" applyFont="1" applyAlignment="1">
      <alignment horizontal="right" vertical="center"/>
    </xf>
    <xf numFmtId="164" fontId="33" fillId="0" borderId="0" xfId="0" applyNumberFormat="1" applyFont="1" applyAlignment="1">
      <alignment vertical="center"/>
    </xf>
    <xf numFmtId="166" fontId="33" fillId="0" borderId="0" xfId="9" applyNumberFormat="1" applyFont="1"/>
    <xf numFmtId="166" fontId="33" fillId="0" borderId="0" xfId="0" applyNumberFormat="1" applyFont="1" applyAlignment="1">
      <alignment vertical="center"/>
    </xf>
    <xf numFmtId="166" fontId="33" fillId="0" borderId="0" xfId="13" applyNumberFormat="1" applyFont="1" applyAlignment="1">
      <alignment horizontal="right"/>
    </xf>
    <xf numFmtId="166" fontId="33" fillId="0" borderId="0" xfId="9" applyNumberFormat="1" applyFont="1" applyAlignment="1">
      <alignment horizontal="right"/>
    </xf>
    <xf numFmtId="164" fontId="33" fillId="0" borderId="0" xfId="0" applyNumberFormat="1" applyFont="1" applyAlignment="1">
      <alignment horizontal="right" vertical="center"/>
    </xf>
    <xf numFmtId="164" fontId="33" fillId="0" borderId="0" xfId="0" applyNumberFormat="1" applyFont="1" applyAlignment="1">
      <alignment horizontal="right"/>
    </xf>
    <xf numFmtId="0" fontId="33" fillId="0" borderId="0" xfId="0" applyFont="1" applyAlignment="1">
      <alignment vertical="center"/>
    </xf>
    <xf numFmtId="166" fontId="17" fillId="0" borderId="0" xfId="0" applyNumberFormat="1" applyFont="1"/>
    <xf numFmtId="174" fontId="34" fillId="0" borderId="0" xfId="0" applyNumberFormat="1" applyFont="1"/>
    <xf numFmtId="166" fontId="16" fillId="0" borderId="0" xfId="0" applyNumberFormat="1" applyFont="1"/>
    <xf numFmtId="166" fontId="34" fillId="0" borderId="0" xfId="0" applyNumberFormat="1" applyFont="1"/>
    <xf numFmtId="166" fontId="17" fillId="2" borderId="0" xfId="0" applyNumberFormat="1" applyFont="1" applyFill="1"/>
    <xf numFmtId="0" fontId="0" fillId="2" borderId="0" xfId="0" applyFill="1"/>
    <xf numFmtId="166" fontId="35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14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6" fontId="27" fillId="0" borderId="8" xfId="17" applyNumberFormat="1" applyFont="1" applyFill="1" applyBorder="1" applyAlignment="1" applyProtection="1">
      <alignment horizontal="center" vertical="center" wrapText="1"/>
    </xf>
    <xf numFmtId="166" fontId="27" fillId="0" borderId="11" xfId="17" applyNumberFormat="1" applyFont="1" applyFill="1" applyBorder="1" applyAlignment="1" applyProtection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5" xfId="0" applyFont="1" applyBorder="1" applyAlignment="1">
      <alignment horizontal="center" wrapText="1"/>
    </xf>
    <xf numFmtId="0" fontId="25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168" fontId="0" fillId="0" borderId="0" xfId="17" applyNumberFormat="1" applyFont="1"/>
    <xf numFmtId="166" fontId="26" fillId="0" borderId="0" xfId="4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164" fontId="26" fillId="0" borderId="0" xfId="0" applyNumberFormat="1" applyFont="1" applyAlignment="1">
      <alignment vertical="center"/>
    </xf>
    <xf numFmtId="166" fontId="26" fillId="0" borderId="0" xfId="9" applyNumberFormat="1" applyFont="1"/>
    <xf numFmtId="0" fontId="26" fillId="0" borderId="0" xfId="0" applyFont="1" applyAlignment="1">
      <alignment horizontal="left" vertical="center" wrapText="1" indent="1"/>
    </xf>
    <xf numFmtId="173" fontId="26" fillId="0" borderId="0" xfId="16" applyNumberFormat="1" applyFont="1" applyAlignment="1">
      <alignment vertical="center"/>
    </xf>
    <xf numFmtId="173" fontId="26" fillId="0" borderId="0" xfId="16" applyNumberFormat="1" applyFont="1"/>
    <xf numFmtId="9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168" fontId="26" fillId="0" borderId="0" xfId="17" applyNumberFormat="1" applyFont="1" applyAlignment="1">
      <alignment vertical="center"/>
    </xf>
    <xf numFmtId="182" fontId="26" fillId="0" borderId="0" xfId="0" applyNumberFormat="1" applyFont="1"/>
    <xf numFmtId="182" fontId="26" fillId="0" borderId="0" xfId="0" applyNumberFormat="1" applyFont="1" applyAlignment="1">
      <alignment vertical="center"/>
    </xf>
  </cellXfs>
  <cellStyles count="31">
    <cellStyle name="Comma" xfId="17" builtinId="3"/>
    <cellStyle name="Comma 2" xfId="1" xr:uid="{52EFFAC1-C8F3-42F8-8278-626086348F7B}"/>
    <cellStyle name="Comma 2 2" xfId="21" xr:uid="{1E57FE63-8902-4541-ABD0-0E0C88A0290F}"/>
    <cellStyle name="Comma 2 3" xfId="23" xr:uid="{F0028B1F-73CA-49D5-B055-023A8BFD4DA8}"/>
    <cellStyle name="Comma 2 4" xfId="26" xr:uid="{637B8343-79F2-4C98-940B-3B9A9CB8DCEF}"/>
    <cellStyle name="Comma 3" xfId="5" xr:uid="{8F534FEF-44E5-4DB2-B02C-C9711279A203}"/>
    <cellStyle name="Comma 4" xfId="7" xr:uid="{6CB3AD52-E91C-4549-BDDC-9F7A5E771F9D}"/>
    <cellStyle name="Comma 5" xfId="10" xr:uid="{F6104124-9BFA-4C4D-BFBB-36401905B3A1}"/>
    <cellStyle name="Comma 6" xfId="25" xr:uid="{7D21DFF2-CAEF-4F0A-A884-532D7FE76764}"/>
    <cellStyle name="Comma 7" xfId="28" xr:uid="{C75F8338-1C7F-48B3-A910-FFEF83649559}"/>
    <cellStyle name="Comma 8" xfId="30" xr:uid="{56BD7B2F-DF65-440E-B5F7-B20CC0DD72DE}"/>
    <cellStyle name="Normal" xfId="0" builtinId="0"/>
    <cellStyle name="Normal 10" xfId="22" xr:uid="{E6B4592E-17B5-4C2E-B1D0-078628CD48A2}"/>
    <cellStyle name="Normal 11" xfId="19" xr:uid="{3C1A3D92-C17F-4656-A1D0-43264DEEE749}"/>
    <cellStyle name="Normal 12" xfId="24" xr:uid="{4E967A22-AE91-4D3B-B395-D27161CB218E}"/>
    <cellStyle name="Normal 13" xfId="27" xr:uid="{AC6F3A00-7773-41E9-BAB4-930F48290F5F}"/>
    <cellStyle name="Normal 14" xfId="29" xr:uid="{D19DB7FC-0843-40AF-B6E9-7762BA5DB3EF}"/>
    <cellStyle name="Normal 2" xfId="3" xr:uid="{309E42D8-5419-48CC-BD67-86F4A8555418}"/>
    <cellStyle name="Normal 2 2" xfId="14" xr:uid="{A2EE8561-CC4F-403F-81D6-3D9A5F7FDFD4}"/>
    <cellStyle name="Normal 3" xfId="2" xr:uid="{A0B172F5-4227-4A37-A21D-CEF1B7BDDC16}"/>
    <cellStyle name="Normal 4" xfId="4" xr:uid="{FA36489B-C07A-4AA4-A937-A286C7BD6873}"/>
    <cellStyle name="Normal 5" xfId="6" xr:uid="{C8BBBA3B-A53C-45A4-B49C-238864754972}"/>
    <cellStyle name="Normal 6" xfId="9" xr:uid="{E1A9BDD3-274C-4426-ACFE-820A1CD4ADB8}"/>
    <cellStyle name="Normal 64" xfId="15" xr:uid="{88DAFF4D-E88C-40A3-AFD6-17A16738361C}"/>
    <cellStyle name="Normal 68" xfId="12" xr:uid="{D4D43004-B4F0-4466-BB97-8401BCE9FBEC}"/>
    <cellStyle name="Normal 68 2" xfId="8" xr:uid="{8FD02514-A1A4-4319-903E-2358E849FA8B}"/>
    <cellStyle name="Normal 68 3" xfId="11" xr:uid="{DC98639D-3A9A-41E9-9652-97B2BC7BFE28}"/>
    <cellStyle name="Normal 7" xfId="13" xr:uid="{027F3A56-B14B-4193-84E6-E319B8D41A04}"/>
    <cellStyle name="Normal 8" xfId="18" xr:uid="{F78C18D2-FC3F-48F9-AEBB-FE932ECC61AE}"/>
    <cellStyle name="Normal 9" xfId="20" xr:uid="{0E98B1F6-66B9-419A-9C45-144F770114A3}"/>
    <cellStyle name="Percent" xfId="16" builtinId="5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 i="0" u="none" strike="noStrike" kern="1200" spc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Figure 1. Number of Construction from Approved Building Permits by Type, </a:t>
            </a:r>
          </a:p>
          <a:p>
            <a:pPr>
              <a:defRPr sz="800"/>
            </a:pPr>
            <a:r>
              <a:rPr lang="en-US" sz="800" b="1" i="0" u="none" strike="noStrike" kern="1200" spc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NCR: Fourth Quarter of 2022 and 2023</a:t>
            </a:r>
          </a:p>
        </c:rich>
      </c:tx>
      <c:layout>
        <c:manualLayout>
          <c:xMode val="edge"/>
          <c:yMode val="edge"/>
          <c:x val="0.22499987071264357"/>
          <c:y val="3.6585365853658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65776535729435"/>
          <c:y val="0.1682520325203252"/>
          <c:w val="0.84190742057710877"/>
          <c:h val="0.68783208501376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&amp; Graph'!$B$3</c:f>
              <c:strCache>
                <c:ptCount val="1"/>
                <c:pt idx="0">
                  <c:v> 4Q 2022 = 2,629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Graph'!$A$4:$A$6</c:f>
              <c:strCache>
                <c:ptCount val="3"/>
                <c:pt idx="0">
                  <c:v>Residential</c:v>
                </c:pt>
                <c:pt idx="1">
                  <c:v>Non-residential</c:v>
                </c:pt>
                <c:pt idx="2">
                  <c:v>Additions, alterations &amp; repairs</c:v>
                </c:pt>
              </c:strCache>
            </c:strRef>
          </c:cat>
          <c:val>
            <c:numRef>
              <c:f>'Figure &amp; Graph'!$B$4:$B$6</c:f>
              <c:numCache>
                <c:formatCode>_-* #,##0_-;\-* #,##0_-;_-* "-"??_-;_-@_-</c:formatCode>
                <c:ptCount val="3"/>
                <c:pt idx="0">
                  <c:v>1364</c:v>
                </c:pt>
                <c:pt idx="1">
                  <c:v>271</c:v>
                </c:pt>
                <c:pt idx="2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C-4EF6-B7EA-8AD2C0776769}"/>
            </c:ext>
          </c:extLst>
        </c:ser>
        <c:ser>
          <c:idx val="1"/>
          <c:order val="1"/>
          <c:tx>
            <c:strRef>
              <c:f>'Figure &amp; Graph'!$C$3</c:f>
              <c:strCache>
                <c:ptCount val="1"/>
                <c:pt idx="0">
                  <c:v>4Q 2023 = 2,128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Graph'!$A$4:$A$6</c:f>
              <c:strCache>
                <c:ptCount val="3"/>
                <c:pt idx="0">
                  <c:v>Residential</c:v>
                </c:pt>
                <c:pt idx="1">
                  <c:v>Non-residential</c:v>
                </c:pt>
                <c:pt idx="2">
                  <c:v>Additions, alterations &amp; repairs</c:v>
                </c:pt>
              </c:strCache>
            </c:strRef>
          </c:cat>
          <c:val>
            <c:numRef>
              <c:f>'Figure &amp; Graph'!$C$4:$C$6</c:f>
              <c:numCache>
                <c:formatCode>_-* #,##0_-;\-* #,##0_-;_-* "-"??_-;_-@_-</c:formatCode>
                <c:ptCount val="3"/>
                <c:pt idx="0">
                  <c:v>1035</c:v>
                </c:pt>
                <c:pt idx="1">
                  <c:v>261</c:v>
                </c:pt>
                <c:pt idx="2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C-4EF6-B7EA-8AD2C07767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4"/>
        <c:axId val="643605727"/>
        <c:axId val="803473007"/>
      </c:barChart>
      <c:catAx>
        <c:axId val="643605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b="1">
                    <a:latin typeface="Arial" panose="020B0604020202020204" pitchFamily="34" charset="0"/>
                    <a:cs typeface="Arial" panose="020B0604020202020204" pitchFamily="34" charset="0"/>
                  </a:rPr>
                  <a:t>Type of Construction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3473007"/>
        <c:crosses val="autoZero"/>
        <c:auto val="1"/>
        <c:lblAlgn val="ctr"/>
        <c:lblOffset val="100"/>
        <c:noMultiLvlLbl val="0"/>
      </c:catAx>
      <c:valAx>
        <c:axId val="8034730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0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90810754398889"/>
          <c:y val="0.20251973633221593"/>
          <c:w val="0.20073852837360848"/>
          <c:h val="0.13719608219704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587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2. Value of Construction from Approved Building Permits by Type, </a:t>
            </a:r>
          </a:p>
          <a:p>
            <a:pPr>
              <a:defRPr/>
            </a:pPr>
            <a:r>
              <a:rPr lang="en-US" sz="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NCR: Fourth Quarter of 2022 and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897614961031505"/>
          <c:y val="0.21476851851851853"/>
          <c:w val="0.61450519706471618"/>
          <c:h val="0.635679776739315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&amp; Graph'!$I$3</c:f>
              <c:strCache>
                <c:ptCount val="1"/>
                <c:pt idx="0">
                  <c:v>4Q 2022 = 19.1B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Graph'!$H$4:$H$6</c:f>
              <c:strCache>
                <c:ptCount val="3"/>
                <c:pt idx="0">
                  <c:v>Residential</c:v>
                </c:pt>
                <c:pt idx="1">
                  <c:v>Non-residential</c:v>
                </c:pt>
                <c:pt idx="2">
                  <c:v>Additions, alterations &amp; repairs</c:v>
                </c:pt>
              </c:strCache>
            </c:strRef>
          </c:cat>
          <c:val>
            <c:numRef>
              <c:f>'Figure &amp; Graph'!$I$4:$I$6</c:f>
              <c:numCache>
                <c:formatCode>0.0</c:formatCode>
                <c:ptCount val="3"/>
                <c:pt idx="0">
                  <c:v>8.1155550200000004</c:v>
                </c:pt>
                <c:pt idx="1">
                  <c:v>7.1616995690000005</c:v>
                </c:pt>
                <c:pt idx="2">
                  <c:v>11.750523000000001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ABC-BEE1-5E02F6784868}"/>
            </c:ext>
          </c:extLst>
        </c:ser>
        <c:ser>
          <c:idx val="1"/>
          <c:order val="1"/>
          <c:tx>
            <c:strRef>
              <c:f>'Figure &amp; Graph'!$J$3</c:f>
              <c:strCache>
                <c:ptCount val="1"/>
                <c:pt idx="0">
                  <c:v>4Q 2023 = 16.1B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Graph'!$H$4:$H$6</c:f>
              <c:strCache>
                <c:ptCount val="3"/>
                <c:pt idx="0">
                  <c:v>Residential</c:v>
                </c:pt>
                <c:pt idx="1">
                  <c:v>Non-residential</c:v>
                </c:pt>
                <c:pt idx="2">
                  <c:v>Additions, alterations &amp; repairs</c:v>
                </c:pt>
              </c:strCache>
            </c:strRef>
          </c:cat>
          <c:val>
            <c:numRef>
              <c:f>'Figure &amp; Graph'!$J$4:$J$6</c:f>
              <c:numCache>
                <c:formatCode>0.0</c:formatCode>
                <c:ptCount val="3"/>
                <c:pt idx="0">
                  <c:v>9.7347051609999991</c:v>
                </c:pt>
                <c:pt idx="1">
                  <c:v>2.895545501</c:v>
                </c:pt>
                <c:pt idx="2">
                  <c:v>3.4943499630000003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E-4ABC-BEE1-5E02F67848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90123136"/>
        <c:axId val="40434512"/>
      </c:barChart>
      <c:catAx>
        <c:axId val="2090123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Type of Building</a:t>
                </a:r>
              </a:p>
            </c:rich>
          </c:tx>
          <c:layout>
            <c:manualLayout>
              <c:xMode val="edge"/>
              <c:yMode val="edge"/>
              <c:x val="3.9441238765458173E-2"/>
              <c:y val="0.39762044257001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4512"/>
        <c:crosses val="autoZero"/>
        <c:auto val="1"/>
        <c:lblAlgn val="ctr"/>
        <c:lblOffset val="100"/>
        <c:noMultiLvlLbl val="0"/>
      </c:catAx>
      <c:valAx>
        <c:axId val="40434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Value (In Billion Pesos)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2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55213042689123"/>
          <c:y val="0.15082169465349285"/>
          <c:w val="0.1667233107343036"/>
          <c:h val="0.1343292562920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587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02993510171303E-2"/>
          <c:y val="0.14191020859234701"/>
          <c:w val="0.33601681052602256"/>
          <c:h val="0.679893539623336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8-4CA2-B7CD-FF0F47DAA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A8-4CA2-B7CD-FF0F47DAA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A8-4CA2-B7CD-FF0F47DAA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A8-4CA2-B7CD-FF0F47DAAC12}"/>
              </c:ext>
            </c:extLst>
          </c:dPt>
          <c:dLbls>
            <c:dLbl>
              <c:idx val="0"/>
              <c:layout>
                <c:manualLayout>
                  <c:x val="6.5111209433024925E-2"/>
                  <c:y val="6.08187134502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8-4CA2-B7CD-FF0F47DAAC12}"/>
                </c:ext>
              </c:extLst>
            </c:dLbl>
            <c:dLbl>
              <c:idx val="1"/>
              <c:layout>
                <c:manualLayout>
                  <c:x val="-5.6429714841954942E-2"/>
                  <c:y val="3.7426900584795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8-4CA2-B7CD-FF0F47DAAC12}"/>
                </c:ext>
              </c:extLst>
            </c:dLbl>
            <c:dLbl>
              <c:idx val="2"/>
              <c:layout>
                <c:manualLayout>
                  <c:x val="-7.3792704024094907E-2"/>
                  <c:y val="-3.742690058479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A8-4CA2-B7CD-FF0F47DAAC12}"/>
                </c:ext>
              </c:extLst>
            </c:dLbl>
            <c:dLbl>
              <c:idx val="3"/>
              <c:layout>
                <c:manualLayout>
                  <c:x val="-6.1479233804421045E-2"/>
                  <c:y val="-8.4210526315789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8-4CA2-B7CD-FF0F47DAA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&amp; Graph'!$A$42:$A$45</c:f>
              <c:strCache>
                <c:ptCount val="4"/>
                <c:pt idx="0">
                  <c:v>Single-Type</c:v>
                </c:pt>
                <c:pt idx="1">
                  <c:v>Duplex/Quadruplex</c:v>
                </c:pt>
                <c:pt idx="2">
                  <c:v>Apartment/Accessoria</c:v>
                </c:pt>
                <c:pt idx="3">
                  <c:v>Residential Condominium</c:v>
                </c:pt>
              </c:strCache>
            </c:strRef>
          </c:cat>
          <c:val>
            <c:numRef>
              <c:f>'Figure &amp; Graph'!$B$42:$B$45</c:f>
              <c:numCache>
                <c:formatCode>0.0%</c:formatCode>
                <c:ptCount val="4"/>
                <c:pt idx="0">
                  <c:v>0.75338491295938104</c:v>
                </c:pt>
                <c:pt idx="1">
                  <c:v>9.6711798839458415E-4</c:v>
                </c:pt>
                <c:pt idx="2">
                  <c:v>0.23887814313346228</c:v>
                </c:pt>
                <c:pt idx="3">
                  <c:v>6.7698259187620891E-3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A8-4CA2-B7CD-FF0F47DA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713406261305809E-2"/>
          <c:y val="0.91651185707049776"/>
          <c:w val="0.81457301658182557"/>
          <c:h val="6.9453055210203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6157155613278"/>
          <c:y val="6.5157703459393562E-2"/>
          <c:w val="0.58554103417485182"/>
          <c:h val="0.8560285425128119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95-4F3D-B6D3-A0BA376A40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95-4F3D-B6D3-A0BA376A40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95-4F3D-B6D3-A0BA376A40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95-4F3D-B6D3-A0BA376A408F}"/>
              </c:ext>
            </c:extLst>
          </c:dPt>
          <c:dLbls>
            <c:dLbl>
              <c:idx val="0"/>
              <c:layout>
                <c:manualLayout>
                  <c:x val="9.5168502025551369E-2"/>
                  <c:y val="-0.110237871303255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95-4F3D-B6D3-A0BA376A408F}"/>
                </c:ext>
              </c:extLst>
            </c:dLbl>
            <c:dLbl>
              <c:idx val="1"/>
              <c:layout>
                <c:manualLayout>
                  <c:x val="9.2687784964753703E-2"/>
                  <c:y val="0.12061974292236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95-4F3D-B6D3-A0BA376A408F}"/>
                </c:ext>
              </c:extLst>
            </c:dLbl>
            <c:dLbl>
              <c:idx val="2"/>
              <c:layout>
                <c:manualLayout>
                  <c:x val="3.0427687032839275E-2"/>
                  <c:y val="0.20789190565647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95-4F3D-B6D3-A0BA376A408F}"/>
                </c:ext>
              </c:extLst>
            </c:dLbl>
            <c:dLbl>
              <c:idx val="3"/>
              <c:layout>
                <c:manualLayout>
                  <c:x val="-6.6347680734638856E-2"/>
                  <c:y val="-0.18275629167662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95-4F3D-B6D3-A0BA376A4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&amp; Graph'!$A$42:$A$45</c:f>
              <c:strCache>
                <c:ptCount val="4"/>
                <c:pt idx="0">
                  <c:v>Single-Type</c:v>
                </c:pt>
                <c:pt idx="1">
                  <c:v>Duplex/Quadruplex</c:v>
                </c:pt>
                <c:pt idx="2">
                  <c:v>Apartment/Accessoria</c:v>
                </c:pt>
                <c:pt idx="3">
                  <c:v>Residential Condominium</c:v>
                </c:pt>
              </c:strCache>
            </c:strRef>
          </c:cat>
          <c:val>
            <c:numRef>
              <c:f>'Figure &amp; Graph'!$C$42:$C$45</c:f>
              <c:numCache>
                <c:formatCode>0.0%</c:formatCode>
                <c:ptCount val="4"/>
                <c:pt idx="0">
                  <c:v>0.30034202417902384</c:v>
                </c:pt>
                <c:pt idx="1">
                  <c:v>1.4835773941435679E-4</c:v>
                </c:pt>
                <c:pt idx="2">
                  <c:v>0.11379110531652904</c:v>
                </c:pt>
                <c:pt idx="3">
                  <c:v>0.58571851276503273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95-4F3D-B6D3-A0BA376A40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800" b="1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PH" sz="800" b="1" baseline="0">
                <a:latin typeface="Arial" panose="020B0604020202020204" pitchFamily="34" charset="0"/>
                <a:cs typeface="Arial" panose="020B0604020202020204" pitchFamily="34" charset="0"/>
              </a:rPr>
              <a:t> 4a. Total Number of Non-Residential Constructions by Type, </a:t>
            </a:r>
          </a:p>
          <a:p>
            <a:pPr>
              <a:defRPr/>
            </a:pPr>
            <a:r>
              <a:rPr lang="en-PH" sz="800" b="1" baseline="0">
                <a:latin typeface="Arial" panose="020B0604020202020204" pitchFamily="34" charset="0"/>
                <a:cs typeface="Arial" panose="020B0604020202020204" pitchFamily="34" charset="0"/>
              </a:rPr>
              <a:t>NCR: Fourth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45625546806648"/>
          <c:y val="0.20412037037037037"/>
          <c:w val="0.81646981627296589"/>
          <c:h val="0.62271617089530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Graph'!$A$56:$A$59</c:f>
              <c:strCache>
                <c:ptCount val="4"/>
                <c:pt idx="0">
                  <c:v>Commercial</c:v>
                </c:pt>
                <c:pt idx="1">
                  <c:v>Industrial</c:v>
                </c:pt>
                <c:pt idx="2">
                  <c:v>Institutional</c:v>
                </c:pt>
                <c:pt idx="3">
                  <c:v>Others</c:v>
                </c:pt>
              </c:strCache>
            </c:strRef>
          </c:cat>
          <c:val>
            <c:numRef>
              <c:f>'Figure &amp; Graph'!$B$56:$B$59</c:f>
              <c:numCache>
                <c:formatCode>_(* #,##0_);_(* \(#,##0\);_(* \-??_);_(@_)</c:formatCode>
                <c:ptCount val="4"/>
                <c:pt idx="0">
                  <c:v>169</c:v>
                </c:pt>
                <c:pt idx="1">
                  <c:v>65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F-41FD-8550-34EEE654DA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495973952"/>
        <c:axId val="40430192"/>
      </c:barChart>
      <c:catAx>
        <c:axId val="49597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Type of Non-Residential Construction</a:t>
                </a:r>
              </a:p>
            </c:rich>
          </c:tx>
          <c:layout>
            <c:manualLayout>
              <c:xMode val="edge"/>
              <c:yMode val="edge"/>
              <c:x val="0.35420494313210849"/>
              <c:y val="0.91933654126567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430192"/>
        <c:crosses val="autoZero"/>
        <c:auto val="1"/>
        <c:lblAlgn val="ctr"/>
        <c:lblOffset val="100"/>
        <c:noMultiLvlLbl val="0"/>
      </c:catAx>
      <c:valAx>
        <c:axId val="40430192"/>
        <c:scaling>
          <c:orientation val="minMax"/>
          <c:max val="2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\-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597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587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800">
                <a:solidFill>
                  <a:sysClr val="windowText" lastClr="000000"/>
                </a:solidFill>
              </a:rPr>
              <a:t>Figure 4b. Total Value of Non-Residential Constructions by Type, </a:t>
            </a:r>
          </a:p>
          <a:p>
            <a:pPr>
              <a:defRPr sz="800">
                <a:solidFill>
                  <a:sysClr val="windowText" lastClr="000000"/>
                </a:solidFill>
              </a:defRPr>
            </a:pPr>
            <a:r>
              <a:rPr lang="en-PH" sz="800">
                <a:solidFill>
                  <a:sysClr val="windowText" lastClr="000000"/>
                </a:solidFill>
              </a:rPr>
              <a:t>NCR:</a:t>
            </a:r>
            <a:r>
              <a:rPr lang="en-PH" sz="800" baseline="0">
                <a:solidFill>
                  <a:sysClr val="windowText" lastClr="000000"/>
                </a:solidFill>
              </a:rPr>
              <a:t> Fourth</a:t>
            </a:r>
            <a:r>
              <a:rPr lang="en-PH" sz="800">
                <a:solidFill>
                  <a:sysClr val="windowText" lastClr="000000"/>
                </a:solidFill>
              </a:rPr>
              <a:t>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&amp; Graph'!$C$63:$C$66</c:f>
              <c:strCache>
                <c:ptCount val="4"/>
                <c:pt idx="0">
                  <c:v> 856.8 </c:v>
                </c:pt>
                <c:pt idx="1">
                  <c:v> 1,858.2 </c:v>
                </c:pt>
                <c:pt idx="2">
                  <c:v> 168.5 </c:v>
                </c:pt>
                <c:pt idx="3">
                  <c:v> 12.0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Graph'!$A$63:$A$66</c:f>
              <c:strCache>
                <c:ptCount val="4"/>
                <c:pt idx="0">
                  <c:v>Commercial</c:v>
                </c:pt>
                <c:pt idx="1">
                  <c:v>Industrial</c:v>
                </c:pt>
                <c:pt idx="2">
                  <c:v>Institutional</c:v>
                </c:pt>
                <c:pt idx="3">
                  <c:v>Others</c:v>
                </c:pt>
              </c:strCache>
            </c:strRef>
          </c:cat>
          <c:val>
            <c:numRef>
              <c:f>'Figure &amp; Graph'!$C$63:$C$66</c:f>
              <c:numCache>
                <c:formatCode>_(* #,##0.0_);_(* \(#,##0.0\);_(* "-"??_);_(@_)</c:formatCode>
                <c:ptCount val="4"/>
                <c:pt idx="0">
                  <c:v>856.755</c:v>
                </c:pt>
                <c:pt idx="1">
                  <c:v>1858.232</c:v>
                </c:pt>
                <c:pt idx="2">
                  <c:v>168.54300000000001</c:v>
                </c:pt>
                <c:pt idx="3">
                  <c:v>12.016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6-461B-8D60-72FCABB48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470724736"/>
        <c:axId val="1896302000"/>
      </c:barChart>
      <c:catAx>
        <c:axId val="47072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Type of Non-Residential</a:t>
                </a:r>
                <a:r>
                  <a:rPr lang="en-PH" baseline="0"/>
                  <a:t> Construction</a:t>
                </a:r>
                <a:endParaRPr lang="en-PH"/>
              </a:p>
            </c:rich>
          </c:tx>
          <c:layout>
            <c:manualLayout>
              <c:xMode val="edge"/>
              <c:yMode val="edge"/>
              <c:x val="0.35316140584467759"/>
              <c:y val="0.920393336249635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6302000"/>
        <c:crosses val="autoZero"/>
        <c:auto val="1"/>
        <c:lblAlgn val="ctr"/>
        <c:lblOffset val="100"/>
        <c:noMultiLvlLbl val="0"/>
      </c:catAx>
      <c:valAx>
        <c:axId val="189630200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Value (In Million Pesos)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7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587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5a. Distribution of Constructions from Approved Building Permits by </a:t>
            </a:r>
          </a:p>
          <a:p>
            <a:pPr>
              <a:defRPr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PH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City/Municipality, NCR: Fourth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Graph'!$A$89:$A$105</c:f>
              <c:strCache>
                <c:ptCount val="17"/>
                <c:pt idx="0">
                  <c:v>  City of Valenzuela </c:v>
                </c:pt>
                <c:pt idx="1">
                  <c:v>  City of Paranaque </c:v>
                </c:pt>
                <c:pt idx="2">
                  <c:v>  City of Caloocan </c:v>
                </c:pt>
                <c:pt idx="3">
                  <c:v>  City of Muntinlupa </c:v>
                </c:pt>
                <c:pt idx="4">
                  <c:v>  City of Las Pinas </c:v>
                </c:pt>
                <c:pt idx="5">
                  <c:v>  City of Makati </c:v>
                </c:pt>
                <c:pt idx="6">
                  <c:v>  City of Taguig </c:v>
                </c:pt>
                <c:pt idx="7">
                  <c:v>  City of Pasig </c:v>
                </c:pt>
                <c:pt idx="8">
                  <c:v>  City of Manila </c:v>
                </c:pt>
                <c:pt idx="9">
                  <c:v>  Pasay City </c:v>
                </c:pt>
                <c:pt idx="10">
                  <c:v>  City of Marikina </c:v>
                </c:pt>
                <c:pt idx="11">
                  <c:v>  City of Malabon </c:v>
                </c:pt>
                <c:pt idx="12">
                  <c:v>  Quezon City </c:v>
                </c:pt>
                <c:pt idx="13">
                  <c:v>  City of Navotas </c:v>
                </c:pt>
                <c:pt idx="14">
                  <c:v>  City of Mandaluyong </c:v>
                </c:pt>
                <c:pt idx="15">
                  <c:v>  Pateros </c:v>
                </c:pt>
                <c:pt idx="16">
                  <c:v>  City of San Juan </c:v>
                </c:pt>
              </c:strCache>
            </c:strRef>
          </c:cat>
          <c:val>
            <c:numRef>
              <c:f>'Figure &amp; Graph'!$B$89:$B$105</c:f>
              <c:numCache>
                <c:formatCode>_(* #,##0_);_(* \(#,##0\);_(* \-??_);_(@_)</c:formatCode>
                <c:ptCount val="17"/>
                <c:pt idx="0">
                  <c:v>342</c:v>
                </c:pt>
                <c:pt idx="1">
                  <c:v>311</c:v>
                </c:pt>
                <c:pt idx="2">
                  <c:v>225</c:v>
                </c:pt>
                <c:pt idx="3">
                  <c:v>173</c:v>
                </c:pt>
                <c:pt idx="4">
                  <c:v>160</c:v>
                </c:pt>
                <c:pt idx="5">
                  <c:v>149</c:v>
                </c:pt>
                <c:pt idx="6">
                  <c:v>146</c:v>
                </c:pt>
                <c:pt idx="7">
                  <c:v>115</c:v>
                </c:pt>
                <c:pt idx="8">
                  <c:v>109</c:v>
                </c:pt>
                <c:pt idx="9">
                  <c:v>84</c:v>
                </c:pt>
                <c:pt idx="10">
                  <c:v>72</c:v>
                </c:pt>
                <c:pt idx="11">
                  <c:v>60</c:v>
                </c:pt>
                <c:pt idx="12">
                  <c:v>59</c:v>
                </c:pt>
                <c:pt idx="13">
                  <c:v>51</c:v>
                </c:pt>
                <c:pt idx="14">
                  <c:v>41</c:v>
                </c:pt>
                <c:pt idx="15">
                  <c:v>24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1-4342-981E-D5C93D1D6A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04194352"/>
        <c:axId val="1703435648"/>
      </c:barChart>
      <c:catAx>
        <c:axId val="170419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City/Municipality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3435648"/>
        <c:crosses val="autoZero"/>
        <c:auto val="1"/>
        <c:lblAlgn val="ctr"/>
        <c:lblOffset val="100"/>
        <c:noMultiLvlLbl val="0"/>
      </c:catAx>
      <c:valAx>
        <c:axId val="17034356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Constructions</a:t>
                </a:r>
              </a:p>
            </c:rich>
          </c:tx>
          <c:layout>
            <c:manualLayout>
              <c:xMode val="edge"/>
              <c:yMode val="edge"/>
              <c:x val="0.45175132138145457"/>
              <c:y val="0.93409426760684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\-??_);_(@_)" sourceLinked="1"/>
        <c:majorTickMark val="none"/>
        <c:minorTickMark val="none"/>
        <c:tickLblPos val="nextTo"/>
        <c:crossAx val="170419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587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5b. Value of Constructions from Approved Building Permits by </a:t>
            </a:r>
          </a:p>
          <a:p>
            <a:pPr>
              <a:defRPr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PH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City/Municipality, NCR: Fourth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&amp; Graph'!$A$110:$A$126</c:f>
              <c:strCache>
                <c:ptCount val="17"/>
                <c:pt idx="0">
                  <c:v>  City of Pasig </c:v>
                </c:pt>
                <c:pt idx="1">
                  <c:v>  City of Taguig </c:v>
                </c:pt>
                <c:pt idx="2">
                  <c:v>  City of Paranaque </c:v>
                </c:pt>
                <c:pt idx="3">
                  <c:v>  City of Manila </c:v>
                </c:pt>
                <c:pt idx="4">
                  <c:v>  City of Valenzuela </c:v>
                </c:pt>
                <c:pt idx="5">
                  <c:v>  City of Muntinlupa </c:v>
                </c:pt>
                <c:pt idx="6">
                  <c:v>  City of Caloocan </c:v>
                </c:pt>
                <c:pt idx="7">
                  <c:v>  City of Las Pinas </c:v>
                </c:pt>
                <c:pt idx="8">
                  <c:v>  City of Makati </c:v>
                </c:pt>
                <c:pt idx="9">
                  <c:v>  Pasay City </c:v>
                </c:pt>
                <c:pt idx="10">
                  <c:v>  Quezon City </c:v>
                </c:pt>
                <c:pt idx="11">
                  <c:v>  City of Mandaluyong </c:v>
                </c:pt>
                <c:pt idx="12">
                  <c:v>  City of Navotas </c:v>
                </c:pt>
                <c:pt idx="13">
                  <c:v>  City of Malabon </c:v>
                </c:pt>
                <c:pt idx="14">
                  <c:v>  City of Marikina </c:v>
                </c:pt>
                <c:pt idx="15">
                  <c:v>  City of San Juan </c:v>
                </c:pt>
                <c:pt idx="16">
                  <c:v>  Pateros </c:v>
                </c:pt>
              </c:strCache>
            </c:strRef>
          </c:cat>
          <c:val>
            <c:numRef>
              <c:f>'Figure &amp; Graph'!$C$110:$C$126</c:f>
              <c:numCache>
                <c:formatCode>_(* #,##0_);_(* \(#,##0\);_(* \-??_);_(@_)</c:formatCode>
                <c:ptCount val="17"/>
                <c:pt idx="0">
                  <c:v>5922.8118599999998</c:v>
                </c:pt>
                <c:pt idx="1">
                  <c:v>1671.3248410000001</c:v>
                </c:pt>
                <c:pt idx="2">
                  <c:v>1561.561469</c:v>
                </c:pt>
                <c:pt idx="3">
                  <c:v>1369.449169</c:v>
                </c:pt>
                <c:pt idx="4">
                  <c:v>1021.880581</c:v>
                </c:pt>
                <c:pt idx="5">
                  <c:v>915.47601899999995</c:v>
                </c:pt>
                <c:pt idx="6">
                  <c:v>657.86986900000011</c:v>
                </c:pt>
                <c:pt idx="7">
                  <c:v>643.323533</c:v>
                </c:pt>
                <c:pt idx="8">
                  <c:v>526.49291300000004</c:v>
                </c:pt>
                <c:pt idx="9">
                  <c:v>343.62803000000002</c:v>
                </c:pt>
                <c:pt idx="10">
                  <c:v>311.47821999999996</c:v>
                </c:pt>
                <c:pt idx="11">
                  <c:v>297.33339699999999</c:v>
                </c:pt>
                <c:pt idx="12">
                  <c:v>273.36238700000001</c:v>
                </c:pt>
                <c:pt idx="13">
                  <c:v>229.47666699999999</c:v>
                </c:pt>
                <c:pt idx="14">
                  <c:v>222.662297</c:v>
                </c:pt>
                <c:pt idx="15">
                  <c:v>114.282352</c:v>
                </c:pt>
                <c:pt idx="16">
                  <c:v>42.187021000000001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E-45A4-B560-592F19B02F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04194352"/>
        <c:axId val="1703435648"/>
      </c:barChart>
      <c:catAx>
        <c:axId val="170419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City/Municipality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3435648"/>
        <c:crosses val="autoZero"/>
        <c:auto val="1"/>
        <c:lblAlgn val="ctr"/>
        <c:lblOffset val="100"/>
        <c:noMultiLvlLbl val="0"/>
      </c:catAx>
      <c:valAx>
        <c:axId val="17034356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Value of Constructions (in Million Pesos)</a:t>
                </a:r>
              </a:p>
            </c:rich>
          </c:tx>
          <c:layout>
            <c:manualLayout>
              <c:xMode val="edge"/>
              <c:yMode val="edge"/>
              <c:x val="0.45175132138145457"/>
              <c:y val="0.93409426760684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\-??_);_(@_)" sourceLinked="1"/>
        <c:majorTickMark val="none"/>
        <c:minorTickMark val="none"/>
        <c:tickLblPos val="nextTo"/>
        <c:crossAx val="170419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587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215901</xdr:colOff>
      <xdr:row>10</xdr:row>
      <xdr:rowOff>44450</xdr:rowOff>
    </xdr:from>
    <xdr:to>
      <xdr:col>4</xdr:col>
      <xdr:colOff>352425</xdr:colOff>
      <xdr:row>30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E9925D-9B3C-0119-870F-DF9FC959F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68261</xdr:colOff>
      <xdr:row>10</xdr:row>
      <xdr:rowOff>7936</xdr:rowOff>
    </xdr:from>
    <xdr:to>
      <xdr:col>11</xdr:col>
      <xdr:colOff>44450</xdr:colOff>
      <xdr:row>31</xdr:row>
      <xdr:rowOff>31749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39EF42-CC26-F10C-CCEA-008447935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285751</xdr:colOff>
      <xdr:row>34</xdr:row>
      <xdr:rowOff>0</xdr:rowOff>
    </xdr:from>
    <xdr:to>
      <xdr:col>9</xdr:col>
      <xdr:colOff>452472</xdr:colOff>
      <xdr:row>48</xdr:row>
      <xdr:rowOff>66676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19FEBCBF-B6F1-AAE3-D3C3-6162C0D807D8}"/>
            </a:ext>
          </a:extLst>
        </xdr:cNvPr>
        <xdr:cNvGrpSpPr/>
      </xdr:nvGrpSpPr>
      <xdr:grpSpPr>
        <a:xfrm>
          <a:off x="5553490" y="5474804"/>
          <a:ext cx="5716069" cy="2385807"/>
          <a:chOff x="5937251" y="5500688"/>
          <a:chExt cx="5707096" cy="2725738"/>
        </a:xfrm>
      </xdr:grpSpPr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BBAB029B-7F85-45A1-BA26-DBCB900A1717}"/>
              </a:ext>
            </a:extLst>
          </xdr:cNvPr>
          <xdr:cNvGraphicFramePr>
            <a:graphicFrameLocks/>
          </xdr:cNvGraphicFramePr>
        </xdr:nvGraphicFramePr>
        <xdr:xfrm>
          <a:off x="5937251" y="5511801"/>
          <a:ext cx="5492747" cy="2714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C54FFD5B-D7F0-4556-A48F-37787C217916}"/>
              </a:ext>
            </a:extLst>
          </xdr:cNvPr>
          <xdr:cNvGraphicFramePr>
            <a:graphicFrameLocks/>
          </xdr:cNvGraphicFramePr>
        </xdr:nvGraphicFramePr>
        <xdr:xfrm>
          <a:off x="8564597" y="5778500"/>
          <a:ext cx="3079750" cy="21066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63B6E795-61F8-4031-AEBC-C4E1CE2B857E}"/>
              </a:ext>
            </a:extLst>
          </xdr:cNvPr>
          <xdr:cNvSpPr txBox="1"/>
        </xdr:nvSpPr>
        <xdr:spPr>
          <a:xfrm>
            <a:off x="7016752" y="5500688"/>
            <a:ext cx="3516312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PH" sz="800" b="1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PH" sz="800" b="1" baseline="0">
                <a:latin typeface="Arial" panose="020B0604020202020204" pitchFamily="34" charset="0"/>
                <a:cs typeface="Arial" panose="020B0604020202020204" pitchFamily="34" charset="0"/>
              </a:rPr>
              <a:t> 3. Number and Value of Residential Constructions by Type, NCR: Fourth Quarter 2023</a:t>
            </a:r>
            <a:endParaRPr lang="en-PH" sz="8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333374</xdr:colOff>
      <xdr:row>50</xdr:row>
      <xdr:rowOff>100807</xdr:rowOff>
    </xdr:from>
    <xdr:to>
      <xdr:col>9</xdr:col>
      <xdr:colOff>246062</xdr:colOff>
      <xdr:row>64</xdr:row>
      <xdr:rowOff>182563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7C036D5-A8BF-0CB6-59B8-1F650AE5C0DE}"/>
            </a:ext>
          </a:extLst>
        </xdr:cNvPr>
        <xdr:cNvGrpSpPr/>
      </xdr:nvGrpSpPr>
      <xdr:grpSpPr>
        <a:xfrm>
          <a:off x="5601113" y="8226046"/>
          <a:ext cx="5462036" cy="2864713"/>
          <a:chOff x="4325937" y="8776494"/>
          <a:chExt cx="4572000" cy="2743200"/>
        </a:xfrm>
      </xdr:grpSpPr>
      <xdr:graphicFrame macro="">
        <xdr:nvGraphicFramePr>
          <xdr:cNvPr id="18" name="Chart 17">
            <a:extLst>
              <a:ext uri="{FF2B5EF4-FFF2-40B4-BE49-F238E27FC236}">
                <a16:creationId xmlns:a16="http://schemas.microsoft.com/office/drawing/2014/main" id="{F5AF6B2B-B797-B67E-C01E-151190B09C69}"/>
              </a:ext>
            </a:extLst>
          </xdr:cNvPr>
          <xdr:cNvGraphicFramePr/>
        </xdr:nvGraphicFramePr>
        <xdr:xfrm>
          <a:off x="4325937" y="8776494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F427F9EF-DC17-3CDE-508F-478DDCB784C9}"/>
              </a:ext>
            </a:extLst>
          </xdr:cNvPr>
          <xdr:cNvSpPr txBox="1"/>
        </xdr:nvSpPr>
        <xdr:spPr>
          <a:xfrm>
            <a:off x="7516812" y="9493251"/>
            <a:ext cx="1119188" cy="373062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Total Constructions</a:t>
            </a:r>
          </a:p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261</a:t>
            </a:r>
          </a:p>
        </xdr:txBody>
      </xdr:sp>
    </xdr:grpSp>
    <xdr:clientData/>
  </xdr:twoCellAnchor>
  <xdr:twoCellAnchor>
    <xdr:from>
      <xdr:col>4</xdr:col>
      <xdr:colOff>349249</xdr:colOff>
      <xdr:row>66</xdr:row>
      <xdr:rowOff>29369</xdr:rowOff>
    </xdr:from>
    <xdr:to>
      <xdr:col>9</xdr:col>
      <xdr:colOff>253999</xdr:colOff>
      <xdr:row>83</xdr:row>
      <xdr:rowOff>113506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0B5E91F-FBEB-1112-43D0-B2790F0B1392}"/>
            </a:ext>
          </a:extLst>
        </xdr:cNvPr>
        <xdr:cNvGrpSpPr/>
      </xdr:nvGrpSpPr>
      <xdr:grpSpPr>
        <a:xfrm>
          <a:off x="5616988" y="11335130"/>
          <a:ext cx="5454098" cy="2767702"/>
          <a:chOff x="5786437" y="11665744"/>
          <a:chExt cx="5445125" cy="2743200"/>
        </a:xfrm>
      </xdr:grpSpPr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09228BEB-EE46-6027-2FCB-35BC9FACEEAF}"/>
              </a:ext>
            </a:extLst>
          </xdr:cNvPr>
          <xdr:cNvGraphicFramePr/>
        </xdr:nvGraphicFramePr>
        <xdr:xfrm>
          <a:off x="5786437" y="11665744"/>
          <a:ext cx="544512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E35B5B2-E9DB-4B7C-883F-7BB52DB73E65}"/>
              </a:ext>
            </a:extLst>
          </xdr:cNvPr>
          <xdr:cNvSpPr txBox="1"/>
        </xdr:nvSpPr>
        <xdr:spPr>
          <a:xfrm>
            <a:off x="9596438" y="12271375"/>
            <a:ext cx="1334865" cy="3889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Value of Constructions</a:t>
            </a:r>
          </a:p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Php 2.9 Billion</a:t>
            </a:r>
          </a:p>
        </xdr:txBody>
      </xdr:sp>
    </xdr:grpSp>
    <xdr:clientData/>
  </xdr:twoCellAnchor>
  <xdr:twoCellAnchor>
    <xdr:from>
      <xdr:col>4</xdr:col>
      <xdr:colOff>412748</xdr:colOff>
      <xdr:row>85</xdr:row>
      <xdr:rowOff>142875</xdr:rowOff>
    </xdr:from>
    <xdr:to>
      <xdr:col>9</xdr:col>
      <xdr:colOff>206374</xdr:colOff>
      <xdr:row>109</xdr:row>
      <xdr:rowOff>87312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1D0E8783-C65E-BDC9-3396-F9C0C8565734}"/>
            </a:ext>
          </a:extLst>
        </xdr:cNvPr>
        <xdr:cNvGrpSpPr/>
      </xdr:nvGrpSpPr>
      <xdr:grpSpPr>
        <a:xfrm>
          <a:off x="5680487" y="14430375"/>
          <a:ext cx="5342974" cy="3820698"/>
          <a:chOff x="5849936" y="14739938"/>
          <a:chExt cx="5334001" cy="3698874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7935BE2C-DFFE-AC00-6950-C12D7A9EBBBA}"/>
              </a:ext>
            </a:extLst>
          </xdr:cNvPr>
          <xdr:cNvGraphicFramePr/>
        </xdr:nvGraphicFramePr>
        <xdr:xfrm>
          <a:off x="5849936" y="14739938"/>
          <a:ext cx="5334001" cy="36988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519E6E78-87C8-4D76-916D-CCCEDFFBAFE6}"/>
              </a:ext>
            </a:extLst>
          </xdr:cNvPr>
          <xdr:cNvSpPr txBox="1"/>
        </xdr:nvSpPr>
        <xdr:spPr>
          <a:xfrm>
            <a:off x="9667875" y="15724188"/>
            <a:ext cx="1095375" cy="3889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NCR</a:t>
            </a:r>
          </a:p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2,128</a:t>
            </a:r>
            <a:r>
              <a:rPr lang="en-PH" sz="800" baseline="0">
                <a:latin typeface="Arial" panose="020B0604020202020204" pitchFamily="34" charset="0"/>
                <a:cs typeface="Arial" panose="020B0604020202020204" pitchFamily="34" charset="0"/>
              </a:rPr>
              <a:t> Constructions</a:t>
            </a:r>
            <a:endParaRPr lang="en-PH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428624</xdr:colOff>
      <xdr:row>111</xdr:row>
      <xdr:rowOff>127000</xdr:rowOff>
    </xdr:from>
    <xdr:to>
      <xdr:col>9</xdr:col>
      <xdr:colOff>222250</xdr:colOff>
      <xdr:row>136</xdr:row>
      <xdr:rowOff>87311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DC8D0088-3B97-45ED-BBE3-7CEFD32DD652}"/>
            </a:ext>
          </a:extLst>
        </xdr:cNvPr>
        <xdr:cNvGrpSpPr/>
      </xdr:nvGrpSpPr>
      <xdr:grpSpPr>
        <a:xfrm>
          <a:off x="5696363" y="18622065"/>
          <a:ext cx="5342974" cy="3985659"/>
          <a:chOff x="5849936" y="14739938"/>
          <a:chExt cx="5334001" cy="3698874"/>
        </a:xfrm>
      </xdr:grpSpPr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id="{4C5E98A4-5F85-4D53-D599-B493093FF837}"/>
              </a:ext>
            </a:extLst>
          </xdr:cNvPr>
          <xdr:cNvGraphicFramePr/>
        </xdr:nvGraphicFramePr>
        <xdr:xfrm>
          <a:off x="5849936" y="14739938"/>
          <a:ext cx="5334001" cy="36988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8717DBE9-3322-D1F9-D4EF-54CA871BF193}"/>
              </a:ext>
            </a:extLst>
          </xdr:cNvPr>
          <xdr:cNvSpPr txBox="1"/>
        </xdr:nvSpPr>
        <xdr:spPr>
          <a:xfrm>
            <a:off x="9667875" y="15724188"/>
            <a:ext cx="1095375" cy="3889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NCR</a:t>
            </a:r>
          </a:p>
          <a:p>
            <a:pPr algn="ctr"/>
            <a:r>
              <a:rPr lang="en-PH" sz="800">
                <a:latin typeface="Arial" panose="020B0604020202020204" pitchFamily="34" charset="0"/>
                <a:cs typeface="Arial" panose="020B0604020202020204" pitchFamily="34" charset="0"/>
              </a:rPr>
              <a:t>Php 16.1 Billion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9DF1-4125-48FA-BEF9-AB0B08A0E002}">
  <dimension ref="A1:AG28"/>
  <sheetViews>
    <sheetView zoomScale="130" zoomScaleNormal="130" zoomScaleSheetLayoutView="100" workbookViewId="0">
      <selection activeCell="B6" sqref="B6:J22"/>
    </sheetView>
  </sheetViews>
  <sheetFormatPr defaultColWidth="9.140625" defaultRowHeight="14.25"/>
  <cols>
    <col min="1" max="1" width="15.7109375" style="9" customWidth="1"/>
    <col min="2" max="2" width="7.7109375" style="99" customWidth="1"/>
    <col min="3" max="3" width="10.7109375" style="99" customWidth="1"/>
    <col min="4" max="4" width="13.28515625" style="99" customWidth="1"/>
    <col min="5" max="5" width="9.7109375" style="99" customWidth="1"/>
    <col min="6" max="6" width="1.7109375" style="99" customWidth="1"/>
    <col min="7" max="7" width="7.7109375" style="99" customWidth="1"/>
    <col min="8" max="8" width="10.7109375" style="99" customWidth="1"/>
    <col min="9" max="9" width="13.28515625" style="99" customWidth="1"/>
    <col min="10" max="10" width="9.7109375" style="99" customWidth="1"/>
    <col min="11" max="11" width="9.140625" style="9"/>
    <col min="12" max="16" width="8.42578125" style="10" customWidth="1"/>
    <col min="17" max="17" width="10.42578125" style="10" bestFit="1" customWidth="1"/>
    <col min="18" max="18" width="8.42578125" style="10" customWidth="1"/>
    <col min="19" max="19" width="9.140625" style="10"/>
    <col min="20" max="20" width="9.140625" style="71"/>
    <col min="21" max="21" width="9.5703125" style="71" bestFit="1" customWidth="1"/>
    <col min="22" max="16384" width="9.140625" style="9"/>
  </cols>
  <sheetData>
    <row r="1" spans="1:33" ht="30" customHeight="1">
      <c r="A1" s="122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N1" s="70" t="s">
        <v>64</v>
      </c>
    </row>
    <row r="2" spans="1:33" ht="15" customHeight="1">
      <c r="A2" s="123" t="s">
        <v>10</v>
      </c>
      <c r="B2" s="126" t="s">
        <v>112</v>
      </c>
      <c r="C2" s="126"/>
      <c r="D2" s="126"/>
      <c r="E2" s="126"/>
      <c r="F2" s="101"/>
      <c r="G2" s="126" t="s">
        <v>111</v>
      </c>
      <c r="H2" s="126"/>
      <c r="I2" s="126"/>
      <c r="J2" s="126"/>
      <c r="L2" s="72"/>
      <c r="M2" s="72" t="s">
        <v>0</v>
      </c>
      <c r="N2" s="72"/>
      <c r="O2" s="72"/>
      <c r="P2" s="72"/>
      <c r="Q2" s="72" t="s">
        <v>32</v>
      </c>
      <c r="R2" s="73"/>
      <c r="S2" s="1"/>
    </row>
    <row r="3" spans="1:33" ht="27">
      <c r="A3" s="124"/>
      <c r="B3" s="100" t="s">
        <v>0</v>
      </c>
      <c r="C3" s="96" t="s">
        <v>11</v>
      </c>
      <c r="D3" s="96" t="s">
        <v>12</v>
      </c>
      <c r="E3" s="96" t="s">
        <v>13</v>
      </c>
      <c r="F3" s="22"/>
      <c r="G3" s="100" t="s">
        <v>0</v>
      </c>
      <c r="H3" s="96" t="s">
        <v>11</v>
      </c>
      <c r="I3" s="96" t="s">
        <v>12</v>
      </c>
      <c r="J3" s="96" t="s">
        <v>13</v>
      </c>
      <c r="L3" s="72" t="s">
        <v>61</v>
      </c>
      <c r="M3" s="72" t="s">
        <v>30</v>
      </c>
      <c r="N3" s="72" t="s">
        <v>31</v>
      </c>
      <c r="O3" s="72" t="s">
        <v>59</v>
      </c>
      <c r="P3" s="72"/>
      <c r="Q3" s="72" t="s">
        <v>30</v>
      </c>
      <c r="R3" s="72" t="s">
        <v>31</v>
      </c>
      <c r="S3" s="1"/>
      <c r="T3" s="71">
        <v>2023</v>
      </c>
      <c r="U3" s="71">
        <v>2022</v>
      </c>
    </row>
    <row r="4" spans="1:33" ht="15" customHeight="1">
      <c r="A4" s="125"/>
      <c r="B4" s="97" t="s">
        <v>14</v>
      </c>
      <c r="C4" s="97" t="s">
        <v>15</v>
      </c>
      <c r="D4" s="97" t="s">
        <v>16</v>
      </c>
      <c r="E4" s="97" t="s">
        <v>17</v>
      </c>
      <c r="F4" s="102"/>
      <c r="G4" s="97" t="s">
        <v>18</v>
      </c>
      <c r="H4" s="97" t="s">
        <v>19</v>
      </c>
      <c r="I4" s="97" t="s">
        <v>20</v>
      </c>
      <c r="J4" s="97" t="s">
        <v>21</v>
      </c>
      <c r="L4" s="1"/>
      <c r="M4" s="1"/>
      <c r="N4" s="1"/>
      <c r="O4" s="1"/>
      <c r="P4" s="1"/>
      <c r="Q4" s="1"/>
      <c r="R4" s="1"/>
      <c r="S4" s="1"/>
    </row>
    <row r="5" spans="1:33" ht="5.0999999999999996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L5" s="1"/>
      <c r="M5" s="1"/>
      <c r="N5" s="1"/>
      <c r="O5" s="1"/>
      <c r="P5" s="1"/>
      <c r="Q5" s="1"/>
      <c r="R5" s="1"/>
      <c r="S5" s="1"/>
    </row>
    <row r="6" spans="1:33" ht="15" customHeight="1">
      <c r="A6" s="14" t="s">
        <v>22</v>
      </c>
      <c r="B6" s="27">
        <v>2128</v>
      </c>
      <c r="C6" s="27">
        <v>1205390</v>
      </c>
      <c r="D6" s="27">
        <v>16124600.625</v>
      </c>
      <c r="E6" s="15">
        <f>D6/C6*1000</f>
        <v>13377.081795103661</v>
      </c>
      <c r="F6" s="15"/>
      <c r="G6" s="27">
        <v>2629</v>
      </c>
      <c r="H6" s="27">
        <v>1252769</v>
      </c>
      <c r="I6" s="27">
        <v>19052391.991999999</v>
      </c>
      <c r="J6" s="15">
        <f>I6/H6*1000</f>
        <v>15208.22433505299</v>
      </c>
      <c r="L6" s="76"/>
      <c r="M6" s="77">
        <f>B6-G6</f>
        <v>-501</v>
      </c>
      <c r="N6" s="69">
        <f>M6/G6</f>
        <v>-0.1905667554203119</v>
      </c>
      <c r="O6" s="69">
        <f>B6/B6</f>
        <v>1</v>
      </c>
      <c r="P6" s="77"/>
      <c r="Q6" s="77">
        <f>D6-I6</f>
        <v>-2927791.3669999987</v>
      </c>
      <c r="R6" s="69">
        <f>Q6/I6</f>
        <v>-0.15367054006811129</v>
      </c>
      <c r="S6" s="30"/>
      <c r="T6" s="158">
        <f>D6/1000</f>
        <v>16124.600624999999</v>
      </c>
      <c r="U6" s="158">
        <f>I6/1000</f>
        <v>19052.391991999997</v>
      </c>
      <c r="V6" s="12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.0999999999999996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L7" s="1"/>
      <c r="M7" s="1"/>
      <c r="N7" s="74"/>
      <c r="O7" s="74"/>
      <c r="P7" s="1"/>
      <c r="Q7" s="1"/>
      <c r="R7" s="74"/>
      <c r="S7" s="1"/>
    </row>
    <row r="8" spans="1:33" ht="15" customHeight="1">
      <c r="A8" s="14" t="s">
        <v>23</v>
      </c>
      <c r="B8" s="105">
        <v>1035</v>
      </c>
      <c r="C8" s="105">
        <v>878500</v>
      </c>
      <c r="D8" s="105">
        <v>9734705.1610000003</v>
      </c>
      <c r="E8" s="106">
        <f>D8/C8*1000</f>
        <v>11081.053114399545</v>
      </c>
      <c r="F8" s="106"/>
      <c r="G8" s="105">
        <v>1364</v>
      </c>
      <c r="H8" s="105">
        <v>713477</v>
      </c>
      <c r="I8" s="105">
        <v>8115555.0199999996</v>
      </c>
      <c r="J8" s="106">
        <f>I8/H8*1000</f>
        <v>11374.655412858438</v>
      </c>
      <c r="L8" s="77"/>
      <c r="M8" s="77">
        <f>B8-G8</f>
        <v>-329</v>
      </c>
      <c r="N8" s="69">
        <f>M8/G8</f>
        <v>-0.24120234604105573</v>
      </c>
      <c r="O8" s="69">
        <f>B8/B6</f>
        <v>0.48637218045112784</v>
      </c>
      <c r="P8" s="77"/>
      <c r="Q8" s="77">
        <f>D8-I8</f>
        <v>1619150.1410000008</v>
      </c>
      <c r="R8" s="69">
        <f>Q8/I8</f>
        <v>0.19951194182157128</v>
      </c>
      <c r="S8" s="77"/>
      <c r="T8" s="158">
        <f t="shared" ref="T8:T13" si="0">D8/1000</f>
        <v>9734.7051609999999</v>
      </c>
      <c r="U8" s="158">
        <f t="shared" ref="T8:U13" si="1">I8/1000</f>
        <v>8115.5550199999998</v>
      </c>
      <c r="V8" s="12"/>
    </row>
    <row r="9" spans="1:33" s="10" customFormat="1" ht="15" customHeight="1">
      <c r="A9" s="18" t="s">
        <v>24</v>
      </c>
      <c r="B9" s="107">
        <v>779</v>
      </c>
      <c r="C9" s="107">
        <v>196153</v>
      </c>
      <c r="D9" s="108">
        <v>2923298</v>
      </c>
      <c r="E9" s="107">
        <f t="shared" ref="E9:E18" si="2">D9/C9*1000</f>
        <v>14903.152131244487</v>
      </c>
      <c r="F9" s="107"/>
      <c r="G9" s="109">
        <v>997</v>
      </c>
      <c r="H9" s="109">
        <v>248605</v>
      </c>
      <c r="I9" s="109">
        <v>3259445</v>
      </c>
      <c r="J9" s="107">
        <f t="shared" ref="J9:J12" si="3">I9/H9*1000</f>
        <v>13110.93903984232</v>
      </c>
      <c r="L9" s="69">
        <f>B9/B8</f>
        <v>0.75265700483091791</v>
      </c>
      <c r="M9" s="77">
        <f>B9-G9</f>
        <v>-218</v>
      </c>
      <c r="N9" s="69"/>
      <c r="O9" s="69"/>
      <c r="P9" s="77"/>
      <c r="Q9" s="69">
        <f>D9/D8</f>
        <v>0.30029651146616787</v>
      </c>
      <c r="R9" s="78"/>
      <c r="S9" s="77"/>
      <c r="T9" s="158">
        <f t="shared" si="0"/>
        <v>2923.2979999999998</v>
      </c>
      <c r="U9" s="158">
        <f t="shared" si="1"/>
        <v>3259.4450000000002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0" customFormat="1" ht="15" customHeight="1">
      <c r="A10" s="20" t="s">
        <v>7</v>
      </c>
      <c r="B10" s="107">
        <v>1</v>
      </c>
      <c r="C10" s="107">
        <v>84</v>
      </c>
      <c r="D10" s="107">
        <v>1444</v>
      </c>
      <c r="E10" s="107">
        <f t="shared" si="2"/>
        <v>17190.476190476191</v>
      </c>
      <c r="F10" s="107"/>
      <c r="G10" s="109">
        <v>27</v>
      </c>
      <c r="H10" s="109">
        <v>2449</v>
      </c>
      <c r="I10" s="109">
        <v>39421</v>
      </c>
      <c r="J10" s="107">
        <f t="shared" si="3"/>
        <v>16096.774193548388</v>
      </c>
      <c r="L10" s="69">
        <f>B10/B8</f>
        <v>9.6618357487922703E-4</v>
      </c>
      <c r="M10" s="77"/>
      <c r="N10" s="69"/>
      <c r="O10" s="69"/>
      <c r="P10" s="77"/>
      <c r="Q10" s="69">
        <f>D10/D8</f>
        <v>1.4833525783452333E-4</v>
      </c>
      <c r="R10" s="78"/>
      <c r="S10" s="77"/>
      <c r="T10" s="158">
        <f t="shared" si="0"/>
        <v>1.444</v>
      </c>
      <c r="U10" s="158">
        <f t="shared" si="1"/>
        <v>39.420999999999999</v>
      </c>
      <c r="V10" s="12"/>
      <c r="W10" s="12"/>
    </row>
    <row r="11" spans="1:33" s="10" customFormat="1" ht="15" customHeight="1">
      <c r="A11" s="20" t="s">
        <v>8</v>
      </c>
      <c r="B11" s="107">
        <v>247</v>
      </c>
      <c r="C11" s="107">
        <v>94155</v>
      </c>
      <c r="D11" s="107">
        <v>1107555</v>
      </c>
      <c r="E11" s="107">
        <f t="shared" si="2"/>
        <v>11763.103393340767</v>
      </c>
      <c r="F11" s="107"/>
      <c r="G11" s="109">
        <v>334</v>
      </c>
      <c r="H11" s="109">
        <v>113014</v>
      </c>
      <c r="I11" s="109">
        <v>1353860</v>
      </c>
      <c r="J11" s="107">
        <f t="shared" si="3"/>
        <v>11979.577751429026</v>
      </c>
      <c r="L11" s="69">
        <f>B11/B8</f>
        <v>0.23864734299516907</v>
      </c>
      <c r="M11" s="77"/>
      <c r="N11" s="69"/>
      <c r="O11" s="69"/>
      <c r="P11" s="77"/>
      <c r="Q11" s="69">
        <f>D11/D8</f>
        <v>0.11377386183581405</v>
      </c>
      <c r="R11" s="78"/>
      <c r="S11" s="77"/>
      <c r="T11" s="158">
        <f t="shared" si="0"/>
        <v>1107.5550000000001</v>
      </c>
      <c r="U11" s="158">
        <f t="shared" si="1"/>
        <v>1353.86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0" customFormat="1" ht="15" customHeight="1">
      <c r="A12" s="20" t="s">
        <v>9</v>
      </c>
      <c r="B12" s="107">
        <v>7</v>
      </c>
      <c r="C12" s="107">
        <v>588014</v>
      </c>
      <c r="D12" s="107">
        <v>5700933</v>
      </c>
      <c r="E12" s="107">
        <f t="shared" si="2"/>
        <v>9695.2334468226945</v>
      </c>
      <c r="F12" s="107"/>
      <c r="G12" s="109">
        <v>6</v>
      </c>
      <c r="H12" s="109">
        <v>349409</v>
      </c>
      <c r="I12" s="109">
        <v>3462830</v>
      </c>
      <c r="J12" s="107">
        <f t="shared" si="3"/>
        <v>9910.5346456445041</v>
      </c>
      <c r="L12" s="69">
        <f>B12/B8</f>
        <v>6.7632850241545897E-3</v>
      </c>
      <c r="M12" s="1"/>
      <c r="N12" s="69"/>
      <c r="O12" s="69"/>
      <c r="P12" s="1"/>
      <c r="Q12" s="69">
        <f>D12/D8</f>
        <v>0.5856297551609021</v>
      </c>
      <c r="R12" s="74"/>
      <c r="S12" s="1"/>
      <c r="T12" s="158">
        <f t="shared" si="0"/>
        <v>5700.933</v>
      </c>
      <c r="U12" s="158">
        <f t="shared" si="1"/>
        <v>3462.83</v>
      </c>
    </row>
    <row r="13" spans="1:33" s="10" customFormat="1" ht="15" customHeight="1">
      <c r="A13" s="18" t="s">
        <v>5</v>
      </c>
      <c r="B13" s="110">
        <v>1</v>
      </c>
      <c r="C13" s="110">
        <v>94</v>
      </c>
      <c r="D13" s="111">
        <v>1476</v>
      </c>
      <c r="E13" s="112" t="s">
        <v>87</v>
      </c>
      <c r="F13" s="107"/>
      <c r="G13" s="110">
        <v>3</v>
      </c>
      <c r="H13" s="110">
        <v>393</v>
      </c>
      <c r="I13" s="110">
        <v>3334</v>
      </c>
      <c r="J13" s="113" t="s">
        <v>87</v>
      </c>
      <c r="L13" s="69">
        <f>B13/B8</f>
        <v>9.6618357487922703E-4</v>
      </c>
      <c r="M13" s="1"/>
      <c r="N13" s="69"/>
      <c r="O13" s="69">
        <f>B13/B6</f>
        <v>4.6992481203007516E-4</v>
      </c>
      <c r="P13" s="75"/>
      <c r="Q13" s="69">
        <f>D13/D8</f>
        <v>1.5162246576437427E-4</v>
      </c>
      <c r="R13" s="74"/>
      <c r="S13" s="1"/>
      <c r="T13" s="158">
        <f t="shared" si="0"/>
        <v>1.476</v>
      </c>
      <c r="U13" s="158">
        <f t="shared" si="1"/>
        <v>3.3340000000000001</v>
      </c>
    </row>
    <row r="14" spans="1:33" ht="5.0999999999999996" customHeight="1">
      <c r="A14" s="16"/>
      <c r="B14" s="114"/>
      <c r="C14" s="114"/>
      <c r="D14" s="114"/>
      <c r="E14" s="114"/>
      <c r="F14" s="114"/>
      <c r="G14" s="114"/>
      <c r="H14" s="114"/>
      <c r="I14" s="114"/>
      <c r="J14" s="114"/>
      <c r="L14" s="74"/>
      <c r="M14" s="1"/>
      <c r="N14" s="74"/>
      <c r="O14" s="74"/>
      <c r="P14" s="1"/>
      <c r="Q14" s="1"/>
      <c r="R14" s="74"/>
      <c r="S14" s="1"/>
    </row>
    <row r="15" spans="1:33">
      <c r="A15" s="21" t="s">
        <v>25</v>
      </c>
      <c r="B15" s="105">
        <v>261</v>
      </c>
      <c r="C15" s="105">
        <v>325254</v>
      </c>
      <c r="D15" s="105">
        <v>2895545.5010000002</v>
      </c>
      <c r="E15" s="106">
        <f t="shared" si="2"/>
        <v>8902.4131939960771</v>
      </c>
      <c r="F15" s="106"/>
      <c r="G15" s="105">
        <v>271</v>
      </c>
      <c r="H15" s="105">
        <v>531183</v>
      </c>
      <c r="I15" s="105">
        <v>7161699.5690000001</v>
      </c>
      <c r="J15" s="106">
        <f>I15/H15*1000</f>
        <v>13482.546634587328</v>
      </c>
      <c r="L15" s="78"/>
      <c r="M15" s="77">
        <f>B15-G15</f>
        <v>-10</v>
      </c>
      <c r="N15" s="69">
        <f>M15/G15</f>
        <v>-3.6900369003690037E-2</v>
      </c>
      <c r="O15" s="69">
        <f>B15/B6</f>
        <v>0.12265037593984962</v>
      </c>
      <c r="P15" s="77"/>
      <c r="Q15" s="77">
        <f>D15-I15</f>
        <v>-4266154.068</v>
      </c>
      <c r="R15" s="69">
        <f>Q15/I15</f>
        <v>-0.5956901747828679</v>
      </c>
      <c r="S15" s="77"/>
      <c r="T15" s="158">
        <f t="shared" ref="T15:T20" si="4">D15/1000</f>
        <v>2895.5455010000001</v>
      </c>
      <c r="U15" s="158">
        <f t="shared" ref="T15:U20" si="5">I15/1000</f>
        <v>7161.6995690000003</v>
      </c>
      <c r="V15" s="12"/>
      <c r="W15" s="12"/>
      <c r="X15" s="12"/>
    </row>
    <row r="16" spans="1:33" ht="15" customHeight="1">
      <c r="A16" s="20" t="s">
        <v>6</v>
      </c>
      <c r="B16" s="109">
        <v>169</v>
      </c>
      <c r="C16" s="109">
        <v>143323</v>
      </c>
      <c r="D16" s="109">
        <v>856755</v>
      </c>
      <c r="E16" s="107">
        <f t="shared" si="2"/>
        <v>5977.7914221722958</v>
      </c>
      <c r="F16" s="107"/>
      <c r="G16" s="109">
        <v>171</v>
      </c>
      <c r="H16" s="109">
        <v>293084</v>
      </c>
      <c r="I16" s="109">
        <v>5040823</v>
      </c>
      <c r="J16" s="107">
        <f t="shared" ref="J16:J18" si="6">I16/H16*1000</f>
        <v>17199.243220373683</v>
      </c>
      <c r="L16" s="78">
        <f>B16/B15</f>
        <v>0.64750957854406133</v>
      </c>
      <c r="M16" s="77"/>
      <c r="N16" s="69"/>
      <c r="O16" s="69"/>
      <c r="P16" s="77"/>
      <c r="Q16" s="69">
        <f>D16/D15</f>
        <v>0.2958872515400337</v>
      </c>
      <c r="R16" s="78"/>
      <c r="S16" s="77"/>
      <c r="T16" s="158">
        <f t="shared" si="4"/>
        <v>856.755</v>
      </c>
      <c r="U16" s="158">
        <f t="shared" si="5"/>
        <v>5040.8230000000003</v>
      </c>
      <c r="V16" s="12"/>
    </row>
    <row r="17" spans="1:21" ht="15" customHeight="1">
      <c r="A17" s="20" t="s">
        <v>3</v>
      </c>
      <c r="B17" s="109">
        <v>65</v>
      </c>
      <c r="C17" s="109">
        <v>169748</v>
      </c>
      <c r="D17" s="109">
        <v>1858232</v>
      </c>
      <c r="E17" s="107">
        <f t="shared" si="2"/>
        <v>10947.003793859132</v>
      </c>
      <c r="F17" s="107"/>
      <c r="G17" s="109">
        <v>64</v>
      </c>
      <c r="H17" s="109">
        <v>147133</v>
      </c>
      <c r="I17" s="109">
        <v>1064770</v>
      </c>
      <c r="J17" s="107">
        <f t="shared" si="6"/>
        <v>7236.7857652600032</v>
      </c>
      <c r="L17" s="74">
        <f>B17/B15</f>
        <v>0.24904214559386972</v>
      </c>
      <c r="M17" s="1"/>
      <c r="N17" s="69"/>
      <c r="O17" s="69"/>
      <c r="P17" s="1"/>
      <c r="Q17" s="69">
        <f>D17/D15</f>
        <v>0.64175541339559139</v>
      </c>
      <c r="R17" s="74"/>
      <c r="S17" s="1"/>
      <c r="T17" s="158">
        <f t="shared" si="4"/>
        <v>1858.232</v>
      </c>
      <c r="U17" s="158">
        <f t="shared" si="5"/>
        <v>1064.77</v>
      </c>
    </row>
    <row r="18" spans="1:21" ht="15" customHeight="1">
      <c r="A18" s="20" t="s">
        <v>4</v>
      </c>
      <c r="B18" s="109">
        <v>16</v>
      </c>
      <c r="C18" s="109">
        <v>12183</v>
      </c>
      <c r="D18" s="109">
        <v>168543</v>
      </c>
      <c r="E18" s="107">
        <f t="shared" si="2"/>
        <v>13834.277271607978</v>
      </c>
      <c r="F18" s="107"/>
      <c r="G18" s="109">
        <v>19</v>
      </c>
      <c r="H18" s="109">
        <v>90966</v>
      </c>
      <c r="I18" s="109">
        <v>1036257</v>
      </c>
      <c r="J18" s="107">
        <f t="shared" si="6"/>
        <v>11391.695798430183</v>
      </c>
      <c r="L18" s="74">
        <f>B18/B15</f>
        <v>6.1302681992337162E-2</v>
      </c>
      <c r="M18" s="1"/>
      <c r="N18" s="69"/>
      <c r="O18" s="69"/>
      <c r="P18" s="1"/>
      <c r="Q18" s="69">
        <f>D18/D15</f>
        <v>5.8207684853093244E-2</v>
      </c>
      <c r="R18" s="74"/>
      <c r="S18" s="1"/>
      <c r="T18" s="158">
        <f t="shared" si="4"/>
        <v>168.54300000000001</v>
      </c>
      <c r="U18" s="158">
        <f t="shared" si="5"/>
        <v>1036.2570000000001</v>
      </c>
    </row>
    <row r="19" spans="1:21" ht="15" customHeight="1">
      <c r="A19" s="20" t="s">
        <v>26</v>
      </c>
      <c r="B19" s="107">
        <v>0</v>
      </c>
      <c r="C19" s="107">
        <v>0</v>
      </c>
      <c r="D19" s="107">
        <v>0</v>
      </c>
      <c r="E19" s="107">
        <v>0</v>
      </c>
      <c r="F19" s="107"/>
      <c r="G19" s="107">
        <v>0</v>
      </c>
      <c r="H19" s="107">
        <v>0</v>
      </c>
      <c r="I19" s="107">
        <v>0</v>
      </c>
      <c r="J19" s="107">
        <v>0</v>
      </c>
      <c r="L19" s="74">
        <f>B19/B15</f>
        <v>0</v>
      </c>
      <c r="M19" s="1"/>
      <c r="N19" s="69"/>
      <c r="O19" s="69"/>
      <c r="P19" s="1"/>
      <c r="Q19" s="69">
        <f>D19/D15</f>
        <v>0</v>
      </c>
      <c r="R19" s="74"/>
      <c r="S19" s="1"/>
      <c r="T19" s="158">
        <f t="shared" si="4"/>
        <v>0</v>
      </c>
      <c r="U19" s="158">
        <f t="shared" si="5"/>
        <v>0</v>
      </c>
    </row>
    <row r="20" spans="1:21" ht="15" customHeight="1">
      <c r="A20" s="20" t="s">
        <v>5</v>
      </c>
      <c r="B20" s="109">
        <v>11</v>
      </c>
      <c r="C20" s="107">
        <v>0</v>
      </c>
      <c r="D20" s="109">
        <v>12016</v>
      </c>
      <c r="E20" s="107">
        <v>0</v>
      </c>
      <c r="F20" s="107"/>
      <c r="G20" s="109">
        <v>17</v>
      </c>
      <c r="H20" s="107">
        <v>0</v>
      </c>
      <c r="I20" s="109">
        <v>19849</v>
      </c>
      <c r="J20" s="107">
        <v>0</v>
      </c>
      <c r="L20" s="74">
        <f>B20/B15</f>
        <v>4.2145593869731802E-2</v>
      </c>
      <c r="M20" s="1"/>
      <c r="N20" s="69"/>
      <c r="O20" s="69"/>
      <c r="P20" s="1"/>
      <c r="Q20" s="69">
        <f>D20/D15</f>
        <v>4.1498225449574794E-3</v>
      </c>
      <c r="R20" s="74"/>
      <c r="S20" s="1"/>
      <c r="T20" s="158">
        <f t="shared" si="4"/>
        <v>12.016</v>
      </c>
      <c r="U20" s="158">
        <f t="shared" si="5"/>
        <v>19.849</v>
      </c>
    </row>
    <row r="21" spans="1:21" ht="5.0999999999999996" customHeight="1">
      <c r="A21" s="16"/>
      <c r="B21" s="114"/>
      <c r="C21" s="114"/>
      <c r="D21" s="114"/>
      <c r="E21" s="114"/>
      <c r="F21" s="114"/>
      <c r="G21" s="114"/>
      <c r="H21" s="114"/>
      <c r="I21" s="114"/>
      <c r="J21" s="114"/>
      <c r="L21" s="1"/>
      <c r="M21" s="1"/>
      <c r="N21" s="74"/>
      <c r="O21" s="74"/>
      <c r="P21" s="1"/>
      <c r="Q21" s="1"/>
      <c r="R21" s="74"/>
      <c r="S21" s="1"/>
    </row>
    <row r="22" spans="1:21" ht="15" customHeight="1">
      <c r="A22" s="21" t="s">
        <v>27</v>
      </c>
      <c r="B22" s="105">
        <v>13</v>
      </c>
      <c r="C22" s="105">
        <v>1636</v>
      </c>
      <c r="D22" s="105">
        <v>21932.03</v>
      </c>
      <c r="E22" s="107">
        <f>D22/C22*1000</f>
        <v>13405.886308068459</v>
      </c>
      <c r="F22" s="106"/>
      <c r="G22" s="105">
        <v>26</v>
      </c>
      <c r="H22" s="105">
        <v>140170</v>
      </c>
      <c r="I22" s="105">
        <v>8115555</v>
      </c>
      <c r="J22" s="106">
        <f t="shared" ref="J22" si="7">I22/H22*1000</f>
        <v>57897.945352072486</v>
      </c>
      <c r="L22" s="76">
        <f>SUM(B22:B23)</f>
        <v>832</v>
      </c>
      <c r="M22" s="44">
        <f>L22-L23</f>
        <v>-162</v>
      </c>
      <c r="N22" s="69">
        <f>M22/L23</f>
        <v>-0.16297786720321933</v>
      </c>
      <c r="O22" s="69">
        <f>B22/B6</f>
        <v>6.1090225563909771E-3</v>
      </c>
      <c r="P22" s="1"/>
      <c r="Q22" s="1"/>
      <c r="R22" s="74"/>
      <c r="S22" s="1"/>
      <c r="T22" s="158">
        <f t="shared" ref="T22:T23" si="8">D22/1000</f>
        <v>21.932029999999997</v>
      </c>
      <c r="U22" s="158">
        <f>I22/1000</f>
        <v>8115.5550000000003</v>
      </c>
    </row>
    <row r="23" spans="1:21" ht="15" customHeight="1">
      <c r="A23" s="21" t="s">
        <v>28</v>
      </c>
      <c r="B23" s="105">
        <v>819</v>
      </c>
      <c r="C23" s="106">
        <v>0</v>
      </c>
      <c r="D23" s="105">
        <v>3472417.9330000002</v>
      </c>
      <c r="E23" s="107">
        <v>0</v>
      </c>
      <c r="F23" s="106"/>
      <c r="G23" s="105">
        <v>968</v>
      </c>
      <c r="H23" s="106">
        <v>0</v>
      </c>
      <c r="I23" s="105">
        <v>3634968</v>
      </c>
      <c r="J23" s="106">
        <v>0</v>
      </c>
      <c r="L23" s="44">
        <f>SUM(G22:G23)</f>
        <v>994</v>
      </c>
      <c r="M23" s="1"/>
      <c r="N23" s="74"/>
      <c r="O23" s="69">
        <f>B23/B6</f>
        <v>0.38486842105263158</v>
      </c>
      <c r="P23" s="1"/>
      <c r="Q23" s="1"/>
      <c r="R23" s="74"/>
      <c r="S23" s="1"/>
      <c r="T23" s="158">
        <f t="shared" si="8"/>
        <v>3472.4179330000002</v>
      </c>
      <c r="U23" s="158">
        <f>I23/1000</f>
        <v>3634.9679999999998</v>
      </c>
    </row>
    <row r="24" spans="1:21" ht="5.0999999999999996" customHeight="1">
      <c r="A24" s="11"/>
      <c r="B24" s="98"/>
      <c r="C24" s="98"/>
      <c r="D24" s="98"/>
      <c r="E24" s="98"/>
      <c r="F24" s="98"/>
      <c r="G24" s="98"/>
      <c r="H24" s="98"/>
      <c r="I24" s="98"/>
      <c r="J24" s="98"/>
      <c r="L24" s="1"/>
      <c r="M24" s="1"/>
      <c r="N24" s="74"/>
      <c r="O24" s="74"/>
      <c r="P24" s="1"/>
      <c r="Q24" s="1"/>
      <c r="R24" s="74"/>
      <c r="S24" s="1"/>
    </row>
    <row r="25" spans="1:21">
      <c r="L25" s="1"/>
      <c r="M25" s="1"/>
      <c r="N25" s="74"/>
      <c r="O25" s="74"/>
      <c r="P25" s="1"/>
      <c r="Q25" s="1"/>
      <c r="R25" s="74"/>
      <c r="S25" s="1"/>
      <c r="T25" s="158">
        <f>T22+T23</f>
        <v>3494.3499630000001</v>
      </c>
      <c r="U25" s="158">
        <f>U22+U23</f>
        <v>11750.523000000001</v>
      </c>
    </row>
    <row r="26" spans="1:21" s="31" customFormat="1" ht="12.75">
      <c r="A26" s="31" t="s">
        <v>65</v>
      </c>
      <c r="B26" s="103">
        <f>SUM(B22:B23)</f>
        <v>832</v>
      </c>
      <c r="C26" s="99"/>
      <c r="D26" s="103">
        <f>SUM(D22:D23)</f>
        <v>3494349.963</v>
      </c>
      <c r="E26" s="99"/>
      <c r="F26" s="99"/>
      <c r="G26" s="103">
        <f>SUM(G22:G23)</f>
        <v>994</v>
      </c>
      <c r="H26" s="99"/>
      <c r="I26" s="103">
        <f>SUM(I22:I23)</f>
        <v>11750523</v>
      </c>
      <c r="J26" s="99"/>
      <c r="L26" s="1"/>
      <c r="M26" s="77">
        <f>B26-G26</f>
        <v>-162</v>
      </c>
      <c r="N26" s="69">
        <f>M26/G26</f>
        <v>-0.16297786720321933</v>
      </c>
      <c r="O26" s="69"/>
      <c r="P26" s="1"/>
      <c r="Q26" s="77">
        <f>D26-I26</f>
        <v>-8256173.0370000005</v>
      </c>
      <c r="R26" s="69">
        <f>Q26/I26</f>
        <v>-0.70262175028294493</v>
      </c>
      <c r="S26" s="1"/>
      <c r="T26" s="71"/>
      <c r="U26" s="71"/>
    </row>
    <row r="27" spans="1:21">
      <c r="L27" s="1"/>
      <c r="M27" s="1"/>
      <c r="N27" s="1"/>
      <c r="O27" s="1"/>
      <c r="P27" s="1"/>
      <c r="Q27" s="1"/>
      <c r="R27" s="74"/>
      <c r="S27" s="1"/>
    </row>
    <row r="28" spans="1:21">
      <c r="L28" s="1"/>
      <c r="M28" s="1"/>
      <c r="N28" s="1"/>
      <c r="O28" s="1"/>
      <c r="P28" s="1"/>
      <c r="Q28" s="1"/>
      <c r="R28" s="74"/>
      <c r="S28" s="1"/>
    </row>
  </sheetData>
  <mergeCells count="4">
    <mergeCell ref="A1:J1"/>
    <mergeCell ref="A2:A4"/>
    <mergeCell ref="B2:E2"/>
    <mergeCell ref="G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F102-C2C4-4F39-8DD3-9DDDF9EDE7AD}">
  <dimension ref="A1:N25"/>
  <sheetViews>
    <sheetView zoomScale="145" zoomScaleNormal="145" zoomScaleSheetLayoutView="175" workbookViewId="0">
      <selection activeCell="A9" sqref="A9:A25"/>
    </sheetView>
  </sheetViews>
  <sheetFormatPr defaultColWidth="9.140625" defaultRowHeight="11.25"/>
  <cols>
    <col min="1" max="1" width="15.7109375" style="1" customWidth="1"/>
    <col min="2" max="2" width="7.7109375" style="1" customWidth="1"/>
    <col min="3" max="3" width="10.7109375" style="1" customWidth="1"/>
    <col min="4" max="4" width="11.7109375" style="1" customWidth="1"/>
    <col min="5" max="5" width="9.7109375" style="1" customWidth="1"/>
    <col min="6" max="6" width="1.7109375" style="1" customWidth="1"/>
    <col min="7" max="7" width="7.7109375" style="1" customWidth="1"/>
    <col min="8" max="8" width="10.7109375" style="1" customWidth="1"/>
    <col min="9" max="9" width="11.7109375" style="1" customWidth="1"/>
    <col min="10" max="10" width="9.7109375" style="1" customWidth="1"/>
    <col min="11" max="12" width="9.140625" style="1"/>
    <col min="13" max="13" width="11" style="1" bestFit="1" customWidth="1"/>
    <col min="14" max="16384" width="9.140625" style="1"/>
  </cols>
  <sheetData>
    <row r="1" spans="1:14" ht="30" customHeight="1">
      <c r="A1" s="122" t="s">
        <v>116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4">
      <c r="A2" s="123" t="s">
        <v>29</v>
      </c>
      <c r="B2" s="127" t="s">
        <v>112</v>
      </c>
      <c r="C2" s="127"/>
      <c r="D2" s="127"/>
      <c r="E2" s="127"/>
      <c r="F2" s="2"/>
      <c r="G2" s="127" t="s">
        <v>111</v>
      </c>
      <c r="H2" s="127"/>
      <c r="I2" s="127"/>
      <c r="J2" s="127"/>
    </row>
    <row r="3" spans="1:14" ht="45" customHeight="1">
      <c r="A3" s="124"/>
      <c r="B3" s="3" t="s">
        <v>0</v>
      </c>
      <c r="C3" s="4" t="s">
        <v>11</v>
      </c>
      <c r="D3" s="4" t="s">
        <v>12</v>
      </c>
      <c r="E3" s="4" t="s">
        <v>13</v>
      </c>
      <c r="F3" s="5"/>
      <c r="G3" s="3" t="s">
        <v>0</v>
      </c>
      <c r="H3" s="4" t="s">
        <v>11</v>
      </c>
      <c r="I3" s="4" t="s">
        <v>12</v>
      </c>
      <c r="J3" s="4" t="s">
        <v>13</v>
      </c>
    </row>
    <row r="4" spans="1:14">
      <c r="A4" s="125"/>
      <c r="B4" s="6" t="s">
        <v>14</v>
      </c>
      <c r="C4" s="6" t="s">
        <v>15</v>
      </c>
      <c r="D4" s="6" t="s">
        <v>16</v>
      </c>
      <c r="E4" s="6" t="s">
        <v>17</v>
      </c>
      <c r="F4" s="7"/>
      <c r="G4" s="6" t="s">
        <v>18</v>
      </c>
      <c r="H4" s="6" t="s">
        <v>19</v>
      </c>
      <c r="I4" s="6" t="s">
        <v>20</v>
      </c>
      <c r="J4" s="6" t="s">
        <v>21</v>
      </c>
      <c r="M4" s="1" t="s">
        <v>0</v>
      </c>
      <c r="N4" s="1" t="s">
        <v>32</v>
      </c>
    </row>
    <row r="5" spans="1:14" ht="5.0999999999999996" customHeight="1">
      <c r="A5" s="23"/>
      <c r="B5" s="24"/>
      <c r="C5" s="24"/>
      <c r="D5" s="24"/>
      <c r="E5" s="24"/>
      <c r="F5" s="22"/>
      <c r="G5" s="24"/>
      <c r="H5" s="24"/>
      <c r="I5" s="24"/>
      <c r="J5" s="24"/>
    </row>
    <row r="6" spans="1:14">
      <c r="A6" s="8" t="s">
        <v>1</v>
      </c>
      <c r="B6" s="27">
        <v>34675</v>
      </c>
      <c r="C6" s="27">
        <v>9695136</v>
      </c>
      <c r="D6" s="27">
        <v>111139122</v>
      </c>
      <c r="E6" s="15">
        <f>D6/C6*1000</f>
        <v>11463.3896832391</v>
      </c>
      <c r="F6" s="15"/>
      <c r="G6" s="27">
        <v>37329</v>
      </c>
      <c r="H6" s="27">
        <v>8425217</v>
      </c>
      <c r="I6" s="27">
        <v>98233265</v>
      </c>
      <c r="J6" s="15">
        <f>I6/H6*1000</f>
        <v>11659.434409819949</v>
      </c>
      <c r="L6" s="1" t="s">
        <v>85</v>
      </c>
      <c r="M6" s="1" t="s">
        <v>86</v>
      </c>
      <c r="N6" s="1" t="s">
        <v>86</v>
      </c>
    </row>
    <row r="7" spans="1:14" ht="5.0999999999999996" customHeight="1">
      <c r="A7" s="8"/>
      <c r="B7" s="27"/>
      <c r="C7" s="27"/>
      <c r="D7" s="27"/>
      <c r="E7" s="25"/>
      <c r="F7" s="17"/>
      <c r="G7" s="27"/>
      <c r="H7" s="27"/>
      <c r="I7" s="27"/>
      <c r="J7" s="93"/>
    </row>
    <row r="8" spans="1:14">
      <c r="A8" s="8" t="s">
        <v>2</v>
      </c>
      <c r="B8" s="27">
        <v>2128</v>
      </c>
      <c r="C8" s="27">
        <v>1205390</v>
      </c>
      <c r="D8" s="27">
        <v>16124601</v>
      </c>
      <c r="E8" s="15">
        <f>D8/C8*1000</f>
        <v>13377.08210620629</v>
      </c>
      <c r="F8" s="15"/>
      <c r="G8" s="27">
        <v>2629</v>
      </c>
      <c r="H8" s="27">
        <v>1252769</v>
      </c>
      <c r="I8" s="27">
        <v>19052392</v>
      </c>
      <c r="J8" s="15">
        <f>I8/H8*1000</f>
        <v>15208.224341438845</v>
      </c>
      <c r="L8" s="69">
        <f>ABS((G8-B8)/G8)</f>
        <v>0.1905667554203119</v>
      </c>
      <c r="M8" s="69">
        <f>B8/B6</f>
        <v>6.1369863013698629E-2</v>
      </c>
      <c r="N8" s="69">
        <f>D8/D6</f>
        <v>0.14508483340366859</v>
      </c>
    </row>
    <row r="9" spans="1:14">
      <c r="A9" s="65" t="s">
        <v>88</v>
      </c>
      <c r="B9" s="66">
        <v>225</v>
      </c>
      <c r="C9" s="66">
        <v>58439</v>
      </c>
      <c r="D9" s="66">
        <v>657869.86900000006</v>
      </c>
      <c r="E9" s="26">
        <f t="shared" ref="E9:E25" si="0">D9/C9*1000</f>
        <v>11257.377248070639</v>
      </c>
      <c r="F9" s="26"/>
      <c r="G9" s="66">
        <v>277</v>
      </c>
      <c r="H9" s="66">
        <v>115513</v>
      </c>
      <c r="I9" s="66">
        <v>1501947.318</v>
      </c>
      <c r="J9" s="26">
        <f>I9/H9*1000</f>
        <v>13002.409408464848</v>
      </c>
    </row>
    <row r="10" spans="1:14">
      <c r="A10" s="67" t="s">
        <v>89</v>
      </c>
      <c r="B10" s="66">
        <v>160</v>
      </c>
      <c r="C10" s="68">
        <v>29963</v>
      </c>
      <c r="D10" s="66">
        <v>643323.53300000005</v>
      </c>
      <c r="E10" s="26">
        <f t="shared" si="0"/>
        <v>21470.598171077665</v>
      </c>
      <c r="F10" s="26"/>
      <c r="G10" s="29">
        <v>165</v>
      </c>
      <c r="H10" s="29">
        <v>27025</v>
      </c>
      <c r="I10" s="29">
        <v>508990.56899999996</v>
      </c>
      <c r="J10" s="26">
        <f t="shared" ref="J10:J25" si="1">I10/H10*1000</f>
        <v>18834.063607770582</v>
      </c>
    </row>
    <row r="11" spans="1:14">
      <c r="A11" s="67" t="s">
        <v>90</v>
      </c>
      <c r="B11" s="66">
        <v>149</v>
      </c>
      <c r="C11" s="66">
        <v>19322</v>
      </c>
      <c r="D11" s="66">
        <v>526492.91300000006</v>
      </c>
      <c r="E11" s="26">
        <f t="shared" si="0"/>
        <v>27248.365231342515</v>
      </c>
      <c r="F11" s="26"/>
      <c r="G11" s="66">
        <v>209</v>
      </c>
      <c r="H11" s="66">
        <v>29826</v>
      </c>
      <c r="I11" s="66">
        <v>785493.93599999999</v>
      </c>
      <c r="J11" s="26">
        <f t="shared" si="1"/>
        <v>26335.87929993965</v>
      </c>
    </row>
    <row r="12" spans="1:14">
      <c r="A12" s="67" t="s">
        <v>91</v>
      </c>
      <c r="B12" s="66">
        <v>60</v>
      </c>
      <c r="C12" s="66">
        <v>22668</v>
      </c>
      <c r="D12" s="66">
        <v>229476.66699999999</v>
      </c>
      <c r="E12" s="26">
        <f t="shared" si="0"/>
        <v>10123.375110287629</v>
      </c>
      <c r="F12" s="26"/>
      <c r="G12" s="66">
        <v>56</v>
      </c>
      <c r="H12" s="66">
        <v>10107</v>
      </c>
      <c r="I12" s="66">
        <v>136378.10800000001</v>
      </c>
      <c r="J12" s="26">
        <f t="shared" si="1"/>
        <v>13493.431087365194</v>
      </c>
    </row>
    <row r="13" spans="1:14">
      <c r="A13" s="44" t="s">
        <v>92</v>
      </c>
      <c r="B13" s="28">
        <v>41</v>
      </c>
      <c r="C13" s="28">
        <v>3195</v>
      </c>
      <c r="D13" s="28">
        <v>297333.397</v>
      </c>
      <c r="E13" s="26">
        <f t="shared" si="0"/>
        <v>93062.096087636935</v>
      </c>
      <c r="F13" s="16"/>
      <c r="G13" s="28">
        <v>56</v>
      </c>
      <c r="H13" s="28">
        <v>9786</v>
      </c>
      <c r="I13" s="28">
        <v>391686.58799999999</v>
      </c>
      <c r="J13" s="19">
        <f t="shared" si="1"/>
        <v>40025.198038013485</v>
      </c>
    </row>
    <row r="14" spans="1:14">
      <c r="A14" s="44" t="s">
        <v>93</v>
      </c>
      <c r="B14" s="28">
        <v>109</v>
      </c>
      <c r="C14" s="28">
        <v>33828</v>
      </c>
      <c r="D14" s="28">
        <v>1369449.169</v>
      </c>
      <c r="E14" s="26">
        <f t="shared" si="0"/>
        <v>40482.711629419413</v>
      </c>
      <c r="F14" s="16"/>
      <c r="G14" s="28">
        <v>131</v>
      </c>
      <c r="H14" s="28">
        <v>157583</v>
      </c>
      <c r="I14" s="28">
        <v>1918991.3960000002</v>
      </c>
      <c r="J14" s="19">
        <f t="shared" si="1"/>
        <v>12177.654924706345</v>
      </c>
    </row>
    <row r="15" spans="1:14">
      <c r="A15" s="44" t="s">
        <v>94</v>
      </c>
      <c r="B15" s="28">
        <v>72</v>
      </c>
      <c r="C15" s="28">
        <v>11640</v>
      </c>
      <c r="D15" s="28">
        <v>222662.29699999999</v>
      </c>
      <c r="E15" s="26">
        <f t="shared" si="0"/>
        <v>19129.063316151205</v>
      </c>
      <c r="F15" s="16"/>
      <c r="G15" s="28">
        <v>127</v>
      </c>
      <c r="H15" s="28">
        <v>22314</v>
      </c>
      <c r="I15" s="28">
        <v>381722.51899999997</v>
      </c>
      <c r="J15" s="19">
        <f t="shared" si="1"/>
        <v>17106.862014878552</v>
      </c>
    </row>
    <row r="16" spans="1:14">
      <c r="A16" s="44" t="s">
        <v>95</v>
      </c>
      <c r="B16" s="28">
        <v>173</v>
      </c>
      <c r="C16" s="28">
        <v>34911</v>
      </c>
      <c r="D16" s="28">
        <v>915476.01899999997</v>
      </c>
      <c r="E16" s="26">
        <f t="shared" si="0"/>
        <v>26223.13938300249</v>
      </c>
      <c r="F16" s="16"/>
      <c r="G16" s="28">
        <v>150</v>
      </c>
      <c r="H16" s="28">
        <v>23846</v>
      </c>
      <c r="I16" s="28">
        <v>550072.59600000002</v>
      </c>
      <c r="J16" s="19">
        <f t="shared" si="1"/>
        <v>23067.709301350333</v>
      </c>
    </row>
    <row r="17" spans="1:10">
      <c r="A17" s="44" t="s">
        <v>96</v>
      </c>
      <c r="B17" s="28">
        <v>51</v>
      </c>
      <c r="C17" s="28">
        <v>48655</v>
      </c>
      <c r="D17" s="28">
        <v>273362.38699999999</v>
      </c>
      <c r="E17" s="26">
        <f t="shared" si="0"/>
        <v>5618.3822217654915</v>
      </c>
      <c r="F17" s="16"/>
      <c r="G17" s="28">
        <v>56</v>
      </c>
      <c r="H17" s="28">
        <v>5752</v>
      </c>
      <c r="I17" s="28">
        <v>67772.994999999995</v>
      </c>
      <c r="J17" s="19">
        <f t="shared" si="1"/>
        <v>11782.509561891515</v>
      </c>
    </row>
    <row r="18" spans="1:10">
      <c r="A18" s="44" t="s">
        <v>97</v>
      </c>
      <c r="B18" s="28">
        <v>311</v>
      </c>
      <c r="C18" s="28">
        <v>129210</v>
      </c>
      <c r="D18" s="28">
        <v>1561561.469</v>
      </c>
      <c r="E18" s="26">
        <f t="shared" si="0"/>
        <v>12085.453672316386</v>
      </c>
      <c r="F18" s="16"/>
      <c r="G18" s="28">
        <v>207</v>
      </c>
      <c r="H18" s="28">
        <v>64066</v>
      </c>
      <c r="I18" s="28">
        <v>1509374.676</v>
      </c>
      <c r="J18" s="19">
        <f t="shared" si="1"/>
        <v>23559.683389005088</v>
      </c>
    </row>
    <row r="19" spans="1:10">
      <c r="A19" s="44" t="s">
        <v>98</v>
      </c>
      <c r="B19" s="28">
        <v>84</v>
      </c>
      <c r="C19" s="28">
        <v>3609</v>
      </c>
      <c r="D19" s="28">
        <v>343628.03</v>
      </c>
      <c r="E19" s="26">
        <f t="shared" si="0"/>
        <v>95214.195067885856</v>
      </c>
      <c r="F19" s="16"/>
      <c r="G19" s="28">
        <v>112</v>
      </c>
      <c r="H19" s="28">
        <v>8118</v>
      </c>
      <c r="I19" s="28">
        <v>1353100.665</v>
      </c>
      <c r="J19" s="19">
        <f t="shared" si="1"/>
        <v>166679.06688839616</v>
      </c>
    </row>
    <row r="20" spans="1:10">
      <c r="A20" s="44" t="s">
        <v>99</v>
      </c>
      <c r="B20" s="28">
        <v>115</v>
      </c>
      <c r="C20" s="28">
        <v>585628</v>
      </c>
      <c r="D20" s="28">
        <v>5922811.8599999994</v>
      </c>
      <c r="E20" s="26">
        <f t="shared" si="0"/>
        <v>10113.607716844139</v>
      </c>
      <c r="F20" s="16"/>
      <c r="G20" s="28">
        <v>197</v>
      </c>
      <c r="H20" s="28">
        <v>315662</v>
      </c>
      <c r="I20" s="28">
        <v>3463252.858</v>
      </c>
      <c r="J20" s="19">
        <f t="shared" si="1"/>
        <v>10971.396170587526</v>
      </c>
    </row>
    <row r="21" spans="1:10">
      <c r="A21" s="44" t="s">
        <v>100</v>
      </c>
      <c r="B21" s="28">
        <v>59</v>
      </c>
      <c r="C21" s="28">
        <v>25348</v>
      </c>
      <c r="D21" s="28">
        <v>311478.21999999997</v>
      </c>
      <c r="E21" s="26">
        <f t="shared" si="0"/>
        <v>12288.078743885118</v>
      </c>
      <c r="F21" s="16"/>
      <c r="G21" s="28">
        <v>130</v>
      </c>
      <c r="H21" s="28">
        <v>229555</v>
      </c>
      <c r="I21" s="28">
        <v>4078086.09</v>
      </c>
      <c r="J21" s="19">
        <f t="shared" si="1"/>
        <v>17765.180849905249</v>
      </c>
    </row>
    <row r="22" spans="1:10">
      <c r="A22" s="44" t="s">
        <v>101</v>
      </c>
      <c r="B22" s="28">
        <v>7</v>
      </c>
      <c r="C22" s="28">
        <v>4859</v>
      </c>
      <c r="D22" s="28">
        <v>114282.352</v>
      </c>
      <c r="E22" s="26">
        <f t="shared" si="0"/>
        <v>23519.72669273513</v>
      </c>
      <c r="F22" s="16"/>
      <c r="G22" s="28">
        <v>41</v>
      </c>
      <c r="H22" s="28">
        <v>18906</v>
      </c>
      <c r="I22" s="28">
        <v>166924.63900000002</v>
      </c>
      <c r="J22" s="19">
        <f t="shared" si="1"/>
        <v>8829.1885644768863</v>
      </c>
    </row>
    <row r="23" spans="1:10">
      <c r="A23" s="44" t="s">
        <v>102</v>
      </c>
      <c r="B23" s="28">
        <v>146</v>
      </c>
      <c r="C23" s="28">
        <v>91934</v>
      </c>
      <c r="D23" s="28">
        <v>1671324.841</v>
      </c>
      <c r="E23" s="26">
        <f t="shared" si="0"/>
        <v>18179.616257315029</v>
      </c>
      <c r="F23" s="16"/>
      <c r="G23" s="28">
        <v>291</v>
      </c>
      <c r="H23" s="28">
        <v>68036</v>
      </c>
      <c r="I23" s="28">
        <v>989221.95099999988</v>
      </c>
      <c r="J23" s="19">
        <f t="shared" si="1"/>
        <v>14539.684152507494</v>
      </c>
    </row>
    <row r="24" spans="1:10">
      <c r="A24" s="44" t="s">
        <v>103</v>
      </c>
      <c r="B24" s="28">
        <v>342</v>
      </c>
      <c r="C24" s="28">
        <v>99196</v>
      </c>
      <c r="D24" s="28">
        <v>1021880.581</v>
      </c>
      <c r="E24" s="26">
        <f t="shared" si="0"/>
        <v>10301.630922617847</v>
      </c>
      <c r="F24" s="16"/>
      <c r="G24" s="28">
        <v>401</v>
      </c>
      <c r="H24" s="28">
        <v>144234</v>
      </c>
      <c r="I24" s="28">
        <v>1203131.8419999999</v>
      </c>
      <c r="J24" s="19">
        <f t="shared" si="1"/>
        <v>8341.5272543228366</v>
      </c>
    </row>
    <row r="25" spans="1:10">
      <c r="A25" s="44" t="s">
        <v>104</v>
      </c>
      <c r="B25" s="28">
        <v>24</v>
      </c>
      <c r="C25" s="28">
        <v>2985</v>
      </c>
      <c r="D25" s="28">
        <v>42187.021000000001</v>
      </c>
      <c r="E25" s="26">
        <f t="shared" si="0"/>
        <v>14133.005360134004</v>
      </c>
      <c r="F25" s="16"/>
      <c r="G25" s="28">
        <v>23</v>
      </c>
      <c r="H25" s="28">
        <v>2440</v>
      </c>
      <c r="I25" s="28">
        <v>46243.245999999999</v>
      </c>
      <c r="J25" s="19">
        <f t="shared" si="1"/>
        <v>18952.149999999998</v>
      </c>
    </row>
  </sheetData>
  <mergeCells count="4">
    <mergeCell ref="A1:J1"/>
    <mergeCell ref="A2:A4"/>
    <mergeCell ref="B2:E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F409-34E6-4437-A4E0-8DE02E80397B}">
  <dimension ref="A1:R129"/>
  <sheetViews>
    <sheetView tabSelected="1" topLeftCell="A81" zoomScale="115" zoomScaleNormal="115" workbookViewId="0">
      <selection activeCell="C133" sqref="C133"/>
    </sheetView>
  </sheetViews>
  <sheetFormatPr defaultRowHeight="12"/>
  <cols>
    <col min="1" max="1" width="26.7109375" customWidth="1"/>
    <col min="2" max="2" width="22.85546875" customWidth="1"/>
    <col min="3" max="3" width="20.28515625" bestFit="1" customWidth="1"/>
    <col min="8" max="8" width="33" bestFit="1" customWidth="1"/>
    <col min="9" max="10" width="22.5703125" customWidth="1"/>
  </cols>
  <sheetData>
    <row r="1" spans="1:10" s="82" customFormat="1" ht="15.75">
      <c r="A1" s="82" t="s">
        <v>66</v>
      </c>
      <c r="I1" s="82" t="s">
        <v>67</v>
      </c>
    </row>
    <row r="2" spans="1:10" s="82" customFormat="1" ht="15.75"/>
    <row r="3" spans="1:10" s="82" customFormat="1" ht="15.75">
      <c r="A3" s="82" t="s">
        <v>33</v>
      </c>
      <c r="B3" s="90" t="s">
        <v>113</v>
      </c>
      <c r="C3" s="83" t="s">
        <v>114</v>
      </c>
      <c r="I3" s="83" t="s">
        <v>124</v>
      </c>
      <c r="J3" s="83" t="s">
        <v>115</v>
      </c>
    </row>
    <row r="4" spans="1:10" s="82" customFormat="1" ht="15.75">
      <c r="A4" s="84" t="s">
        <v>38</v>
      </c>
      <c r="B4" s="86">
        <f>'Table 1 (2)'!G8</f>
        <v>1364</v>
      </c>
      <c r="C4" s="85">
        <f>'Table 1 (2)'!B8</f>
        <v>1035</v>
      </c>
      <c r="H4" s="84" t="s">
        <v>38</v>
      </c>
      <c r="I4" s="88">
        <f>'Table 1 (2)'!U8/1000</f>
        <v>8.1155550200000004</v>
      </c>
      <c r="J4" s="88">
        <f>'Table 1 (2)'!T8/1000</f>
        <v>9.7347051609999991</v>
      </c>
    </row>
    <row r="5" spans="1:10" s="82" customFormat="1" ht="15.75">
      <c r="A5" s="87" t="s">
        <v>34</v>
      </c>
      <c r="B5" s="86">
        <f>'Table 1 (2)'!G15</f>
        <v>271</v>
      </c>
      <c r="C5" s="85">
        <f>'Table 1 (2)'!B15</f>
        <v>261</v>
      </c>
      <c r="H5" s="84" t="s">
        <v>34</v>
      </c>
      <c r="I5" s="88">
        <f>'Table 1 (2)'!U15/1000</f>
        <v>7.1616995690000005</v>
      </c>
      <c r="J5" s="88">
        <f>'Table 1 (2)'!T15/1000</f>
        <v>2.895545501</v>
      </c>
    </row>
    <row r="6" spans="1:10" s="82" customFormat="1" ht="15.75">
      <c r="A6" s="82" t="s">
        <v>60</v>
      </c>
      <c r="B6" s="86">
        <f>'Table 1 (2)'!G26</f>
        <v>994</v>
      </c>
      <c r="C6" s="85">
        <v>832</v>
      </c>
      <c r="H6" s="82" t="s">
        <v>60</v>
      </c>
      <c r="I6" s="88">
        <f>'Table 1 (2)'!U25/1000</f>
        <v>11.750523000000001</v>
      </c>
      <c r="J6" s="88">
        <f>'Table 1 (2)'!T25/1000</f>
        <v>3.4943499630000003</v>
      </c>
    </row>
    <row r="7" spans="1:10" s="82" customFormat="1" ht="15.75">
      <c r="B7" s="86">
        <f>SUM(B4:B6)</f>
        <v>2629</v>
      </c>
      <c r="C7" s="86">
        <f>SUM(C4:C6)</f>
        <v>2128</v>
      </c>
    </row>
    <row r="8" spans="1:10">
      <c r="B8" s="157"/>
    </row>
    <row r="33" spans="1:3" ht="12.75">
      <c r="A33" s="31"/>
      <c r="B33" s="159" t="s">
        <v>125</v>
      </c>
      <c r="C33" s="31"/>
    </row>
    <row r="34" spans="1:3" s="81" customFormat="1" ht="15">
      <c r="A34" s="31" t="s">
        <v>38</v>
      </c>
      <c r="B34" s="159" t="s">
        <v>0</v>
      </c>
      <c r="C34" s="159" t="s">
        <v>32</v>
      </c>
    </row>
    <row r="35" spans="1:3" ht="12.75">
      <c r="A35" s="160" t="s">
        <v>24</v>
      </c>
      <c r="B35" s="161">
        <f>'Table 1 (2)'!B9</f>
        <v>779</v>
      </c>
      <c r="C35" s="162">
        <v>2923298</v>
      </c>
    </row>
    <row r="36" spans="1:3" ht="12.75">
      <c r="A36" s="163" t="s">
        <v>7</v>
      </c>
      <c r="B36" s="161">
        <f>'Table 1 (2)'!B10</f>
        <v>1</v>
      </c>
      <c r="C36" s="162">
        <v>1444</v>
      </c>
    </row>
    <row r="37" spans="1:3" ht="12.75">
      <c r="A37" s="163" t="s">
        <v>8</v>
      </c>
      <c r="B37" s="161">
        <f>'Table 1 (2)'!B11</f>
        <v>247</v>
      </c>
      <c r="C37" s="162">
        <v>1107555</v>
      </c>
    </row>
    <row r="38" spans="1:3" ht="12.75">
      <c r="A38" s="163" t="s">
        <v>9</v>
      </c>
      <c r="B38" s="161">
        <f>'Table 1 (2)'!B12</f>
        <v>7</v>
      </c>
      <c r="C38" s="162">
        <v>5700933</v>
      </c>
    </row>
    <row r="39" spans="1:3" ht="12.75">
      <c r="A39" s="163"/>
      <c r="B39" s="161">
        <f>SUM(B35:B38)</f>
        <v>1034</v>
      </c>
      <c r="C39" s="161">
        <f>SUM(C35:C38)</f>
        <v>9733230</v>
      </c>
    </row>
    <row r="40" spans="1:3" ht="12.75">
      <c r="A40" s="31"/>
      <c r="B40" s="31"/>
      <c r="C40" s="31"/>
    </row>
    <row r="41" spans="1:3" ht="12.75">
      <c r="A41" s="31"/>
      <c r="B41" s="159" t="s">
        <v>126</v>
      </c>
      <c r="C41" s="159"/>
    </row>
    <row r="42" spans="1:3" ht="12.75">
      <c r="A42" s="160" t="s">
        <v>24</v>
      </c>
      <c r="B42" s="164">
        <f>B35/$B$39</f>
        <v>0.75338491295938104</v>
      </c>
      <c r="C42" s="165">
        <f>C35/$C$39</f>
        <v>0.30034202417902384</v>
      </c>
    </row>
    <row r="43" spans="1:3" ht="12.75">
      <c r="A43" s="163" t="s">
        <v>7</v>
      </c>
      <c r="B43" s="164">
        <f>B36/$B$39</f>
        <v>9.6711798839458415E-4</v>
      </c>
      <c r="C43" s="165">
        <f>C36/$C$39</f>
        <v>1.4835773941435679E-4</v>
      </c>
    </row>
    <row r="44" spans="1:3" ht="12.75">
      <c r="A44" s="163" t="s">
        <v>8</v>
      </c>
      <c r="B44" s="164">
        <f>B37/$B$39</f>
        <v>0.23887814313346228</v>
      </c>
      <c r="C44" s="165">
        <f>C37/$C$39</f>
        <v>0.11379110531652904</v>
      </c>
    </row>
    <row r="45" spans="1:3" ht="12.75">
      <c r="A45" s="163" t="s">
        <v>9</v>
      </c>
      <c r="B45" s="164">
        <f>B38/$B$39</f>
        <v>6.7698259187620891E-3</v>
      </c>
      <c r="C45" s="165">
        <f>C38/$C$39</f>
        <v>0.58571851276503273</v>
      </c>
    </row>
    <row r="46" spans="1:3" ht="12.75">
      <c r="A46" s="163"/>
      <c r="B46" s="166">
        <f>SUM(B42:B45)</f>
        <v>1</v>
      </c>
      <c r="C46" s="166">
        <f>SUM(C42:C45)</f>
        <v>1</v>
      </c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49" spans="1:3" ht="12.75">
      <c r="A49" s="31"/>
      <c r="B49" s="31"/>
      <c r="C49" s="31"/>
    </row>
    <row r="50" spans="1:3" ht="12.75">
      <c r="A50" s="31"/>
      <c r="B50" s="31"/>
      <c r="C50" s="31"/>
    </row>
    <row r="51" spans="1:3" s="82" customFormat="1" ht="15.75">
      <c r="A51" s="31"/>
      <c r="B51" s="31"/>
      <c r="C51" s="31"/>
    </row>
    <row r="52" spans="1:3" s="82" customFormat="1" ht="15.75">
      <c r="A52" s="31"/>
      <c r="B52" s="31"/>
      <c r="C52" s="31"/>
    </row>
    <row r="53" spans="1:3" s="82" customFormat="1" ht="15.75">
      <c r="A53" s="31"/>
      <c r="B53" s="159" t="s">
        <v>125</v>
      </c>
      <c r="C53" s="31"/>
    </row>
    <row r="54" spans="1:3" s="82" customFormat="1" ht="15.75">
      <c r="A54" s="31"/>
      <c r="B54" s="159" t="s">
        <v>0</v>
      </c>
      <c r="C54" s="159"/>
    </row>
    <row r="55" spans="1:3" s="82" customFormat="1" ht="15.75">
      <c r="A55" s="31" t="s">
        <v>34</v>
      </c>
      <c r="B55" s="31" t="s">
        <v>0</v>
      </c>
      <c r="C55" s="31"/>
    </row>
    <row r="56" spans="1:3" s="82" customFormat="1" ht="15.75">
      <c r="A56" s="163" t="s">
        <v>6</v>
      </c>
      <c r="B56" s="167">
        <f>'Table 1 (2)'!B16</f>
        <v>169</v>
      </c>
      <c r="C56" s="164">
        <f>B56/$B$60</f>
        <v>0.64750957854406133</v>
      </c>
    </row>
    <row r="57" spans="1:3" s="82" customFormat="1" ht="15.75">
      <c r="A57" s="163" t="s">
        <v>3</v>
      </c>
      <c r="B57" s="167">
        <f>'Table 1 (2)'!B17</f>
        <v>65</v>
      </c>
      <c r="C57" s="164">
        <f t="shared" ref="C57:C59" si="0">B57/$B$60</f>
        <v>0.24904214559386972</v>
      </c>
    </row>
    <row r="58" spans="1:3" s="82" customFormat="1" ht="15.75">
      <c r="A58" s="163" t="s">
        <v>4</v>
      </c>
      <c r="B58" s="167">
        <f>'Table 1 (2)'!B18</f>
        <v>16</v>
      </c>
      <c r="C58" s="164">
        <f t="shared" si="0"/>
        <v>6.1302681992337162E-2</v>
      </c>
    </row>
    <row r="59" spans="1:3" s="82" customFormat="1" ht="15.75">
      <c r="A59" s="163" t="s">
        <v>5</v>
      </c>
      <c r="B59" s="167">
        <f>'Table 1 (2)'!B20</f>
        <v>11</v>
      </c>
      <c r="C59" s="164">
        <f t="shared" si="0"/>
        <v>4.2145593869731802E-2</v>
      </c>
    </row>
    <row r="60" spans="1:3" s="82" customFormat="1" ht="15.75">
      <c r="A60" s="163"/>
      <c r="B60" s="167">
        <f>SUM(B56:B59)</f>
        <v>261</v>
      </c>
      <c r="C60" s="164">
        <f>B60/$B$60</f>
        <v>1</v>
      </c>
    </row>
    <row r="61" spans="1:3" s="82" customFormat="1" ht="15.75">
      <c r="A61" s="31"/>
      <c r="B61" s="31"/>
      <c r="C61" s="31"/>
    </row>
    <row r="62" spans="1:3" s="82" customFormat="1" ht="15.75">
      <c r="B62" s="31" t="s">
        <v>32</v>
      </c>
      <c r="C62" s="31"/>
    </row>
    <row r="63" spans="1:3" s="82" customFormat="1" ht="15.75">
      <c r="A63" s="163" t="s">
        <v>6</v>
      </c>
      <c r="B63" s="168">
        <f>'Table 1 (2)'!D16</f>
        <v>856755</v>
      </c>
      <c r="C63" s="169">
        <f>B63/1000</f>
        <v>856.755</v>
      </c>
    </row>
    <row r="64" spans="1:3" s="82" customFormat="1" ht="15.75">
      <c r="A64" s="163" t="s">
        <v>3</v>
      </c>
      <c r="B64" s="168">
        <f>'Table 1 (2)'!D17</f>
        <v>1858232</v>
      </c>
      <c r="C64" s="169">
        <f t="shared" ref="C64:C65" si="1">B64/1000</f>
        <v>1858.232</v>
      </c>
    </row>
    <row r="65" spans="1:3" s="82" customFormat="1" ht="15.75">
      <c r="A65" s="163" t="s">
        <v>4</v>
      </c>
      <c r="B65" s="168">
        <f>'Table 1 (2)'!D18</f>
        <v>168543</v>
      </c>
      <c r="C65" s="169">
        <f t="shared" si="1"/>
        <v>168.54300000000001</v>
      </c>
    </row>
    <row r="66" spans="1:3" s="82" customFormat="1" ht="15.75">
      <c r="A66" s="163" t="s">
        <v>5</v>
      </c>
      <c r="B66" s="168">
        <f>'Table 1 (2)'!D20</f>
        <v>12016</v>
      </c>
      <c r="C66" s="169">
        <f>B66/1000</f>
        <v>12.016</v>
      </c>
    </row>
    <row r="67" spans="1:3" s="82" customFormat="1" ht="15.75">
      <c r="A67" s="31"/>
      <c r="B67" s="167">
        <f>SUM(B62:B66)</f>
        <v>2895546</v>
      </c>
      <c r="C67" s="170">
        <f>SUM(C62:C66)</f>
        <v>2895.5460000000003</v>
      </c>
    </row>
    <row r="68" spans="1:3" s="82" customFormat="1" ht="15.75">
      <c r="A68" s="31"/>
      <c r="B68" s="31"/>
      <c r="C68" s="31"/>
    </row>
    <row r="69" spans="1:3" ht="12.75">
      <c r="A69" s="31"/>
      <c r="B69" s="31"/>
      <c r="C69" s="31"/>
    </row>
    <row r="70" spans="1:3" ht="12.75">
      <c r="A70" s="31"/>
      <c r="B70" s="31"/>
      <c r="C70" s="31"/>
    </row>
    <row r="71" spans="1:3" ht="12.75">
      <c r="A71" s="31"/>
      <c r="B71" s="31"/>
      <c r="C71" s="31"/>
    </row>
    <row r="87" spans="1:18">
      <c r="A87" t="s">
        <v>68</v>
      </c>
      <c r="B87" s="43">
        <f>SUM(B89:B105)</f>
        <v>2128</v>
      </c>
    </row>
    <row r="88" spans="1:18" ht="12.75">
      <c r="A88" s="89"/>
      <c r="B88" s="43"/>
      <c r="L88" s="104"/>
      <c r="M88" s="115"/>
      <c r="N88" s="115"/>
      <c r="P88" s="117"/>
      <c r="Q88" s="115"/>
      <c r="R88" s="115"/>
    </row>
    <row r="89" spans="1:18" ht="12.75">
      <c r="A89" s="104" t="s">
        <v>82</v>
      </c>
      <c r="B89" s="95">
        <v>342</v>
      </c>
      <c r="C89" s="91">
        <f>B89/$B$87</f>
        <v>0.16071428571428573</v>
      </c>
      <c r="K89" s="117" t="s">
        <v>88</v>
      </c>
      <c r="L89" s="117">
        <v>225</v>
      </c>
      <c r="M89" s="117"/>
      <c r="N89" s="115"/>
      <c r="P89" s="117"/>
      <c r="Q89" s="115"/>
      <c r="R89" s="115"/>
    </row>
    <row r="90" spans="1:18" ht="12.75">
      <c r="A90" s="104" t="s">
        <v>78</v>
      </c>
      <c r="B90" s="95">
        <v>311</v>
      </c>
      <c r="C90" s="91">
        <f t="shared" ref="C90:C105" si="2">B90/$B$87</f>
        <v>0.14614661654135339</v>
      </c>
      <c r="K90" s="117" t="s">
        <v>89</v>
      </c>
      <c r="L90" s="117">
        <v>160</v>
      </c>
      <c r="M90" s="117"/>
      <c r="N90" s="115"/>
      <c r="P90" s="117"/>
      <c r="Q90" s="115"/>
      <c r="R90" s="115"/>
    </row>
    <row r="91" spans="1:18" ht="12.75">
      <c r="A91" s="104" t="s">
        <v>69</v>
      </c>
      <c r="B91" s="95">
        <v>225</v>
      </c>
      <c r="C91" s="91">
        <f t="shared" si="2"/>
        <v>0.10573308270676691</v>
      </c>
      <c r="K91" s="117" t="s">
        <v>90</v>
      </c>
      <c r="L91" s="117">
        <v>149</v>
      </c>
      <c r="M91" s="117"/>
      <c r="N91" s="115"/>
      <c r="P91" s="117"/>
      <c r="Q91" s="115"/>
      <c r="R91" s="115"/>
    </row>
    <row r="92" spans="1:18" ht="12.75">
      <c r="A92" s="104" t="s">
        <v>76</v>
      </c>
      <c r="B92" s="95">
        <v>173</v>
      </c>
      <c r="C92" s="91">
        <f t="shared" si="2"/>
        <v>8.1296992481203006E-2</v>
      </c>
      <c r="K92" s="117" t="s">
        <v>91</v>
      </c>
      <c r="L92" s="117">
        <v>60</v>
      </c>
      <c r="M92" s="117"/>
      <c r="N92" s="115"/>
      <c r="P92" s="117"/>
      <c r="Q92" s="115"/>
      <c r="R92" s="115"/>
    </row>
    <row r="93" spans="1:18" ht="12.75">
      <c r="A93" s="104" t="s">
        <v>70</v>
      </c>
      <c r="B93" s="95">
        <v>160</v>
      </c>
      <c r="C93" s="91">
        <f t="shared" si="2"/>
        <v>7.5187969924812026E-2</v>
      </c>
      <c r="K93" s="117" t="s">
        <v>92</v>
      </c>
      <c r="L93" s="117">
        <v>41</v>
      </c>
      <c r="M93" s="117"/>
      <c r="N93" s="115"/>
      <c r="P93" s="117"/>
      <c r="Q93" s="115"/>
      <c r="R93" s="115"/>
    </row>
    <row r="94" spans="1:18" ht="12.75">
      <c r="A94" s="104" t="s">
        <v>71</v>
      </c>
      <c r="B94" s="95">
        <v>149</v>
      </c>
      <c r="C94" s="91">
        <f t="shared" si="2"/>
        <v>7.0018796992481203E-2</v>
      </c>
      <c r="K94" s="117" t="s">
        <v>93</v>
      </c>
      <c r="L94" s="117">
        <v>109</v>
      </c>
      <c r="M94" s="117"/>
      <c r="N94" s="115"/>
      <c r="P94" s="117"/>
      <c r="Q94" s="115"/>
      <c r="R94" s="115"/>
    </row>
    <row r="95" spans="1:18" ht="12.75">
      <c r="A95" s="104" t="s">
        <v>105</v>
      </c>
      <c r="B95" s="95">
        <v>146</v>
      </c>
      <c r="C95" s="91">
        <f t="shared" si="2"/>
        <v>6.8609022556390981E-2</v>
      </c>
      <c r="K95" s="117" t="s">
        <v>94</v>
      </c>
      <c r="L95" s="117">
        <v>72</v>
      </c>
      <c r="M95" s="117"/>
      <c r="N95" s="115"/>
      <c r="P95" s="117"/>
      <c r="Q95" s="115"/>
      <c r="R95" s="115"/>
    </row>
    <row r="96" spans="1:18" ht="12.75">
      <c r="A96" s="104" t="s">
        <v>79</v>
      </c>
      <c r="B96" s="95">
        <v>115</v>
      </c>
      <c r="C96" s="91">
        <f t="shared" si="2"/>
        <v>5.4041353383458647E-2</v>
      </c>
      <c r="K96" s="117" t="s">
        <v>95</v>
      </c>
      <c r="L96" s="117">
        <v>173</v>
      </c>
      <c r="M96" s="117"/>
      <c r="N96" s="115"/>
      <c r="P96" s="117"/>
      <c r="Q96" s="115"/>
      <c r="R96" s="115"/>
    </row>
    <row r="97" spans="1:18" ht="12.75">
      <c r="A97" s="104" t="s">
        <v>74</v>
      </c>
      <c r="B97" s="95">
        <v>109</v>
      </c>
      <c r="C97" s="91">
        <f t="shared" si="2"/>
        <v>5.1221804511278196E-2</v>
      </c>
      <c r="K97" s="117" t="s">
        <v>96</v>
      </c>
      <c r="L97" s="117">
        <v>51</v>
      </c>
      <c r="M97" s="117"/>
      <c r="N97" s="115"/>
      <c r="P97" s="117"/>
      <c r="Q97" s="115"/>
      <c r="R97" s="115"/>
    </row>
    <row r="98" spans="1:18" ht="12.75">
      <c r="A98" s="104" t="s">
        <v>84</v>
      </c>
      <c r="B98" s="95">
        <v>84</v>
      </c>
      <c r="C98" s="91">
        <f t="shared" si="2"/>
        <v>3.9473684210526314E-2</v>
      </c>
      <c r="K98" s="117" t="s">
        <v>97</v>
      </c>
      <c r="L98" s="117">
        <v>311</v>
      </c>
      <c r="M98" s="117"/>
      <c r="N98" s="115"/>
      <c r="P98" s="117"/>
      <c r="Q98" s="115"/>
      <c r="R98" s="115"/>
    </row>
    <row r="99" spans="1:18" ht="12.75">
      <c r="A99" s="104" t="s">
        <v>75</v>
      </c>
      <c r="B99" s="95">
        <v>72</v>
      </c>
      <c r="C99" s="91">
        <f t="shared" si="2"/>
        <v>3.3834586466165412E-2</v>
      </c>
      <c r="K99" s="117" t="s">
        <v>98</v>
      </c>
      <c r="L99" s="117">
        <v>84</v>
      </c>
      <c r="M99" s="117"/>
      <c r="N99" s="115"/>
      <c r="P99" s="117"/>
      <c r="Q99" s="115"/>
      <c r="R99" s="115"/>
    </row>
    <row r="100" spans="1:18" ht="12.75">
      <c r="A100" s="104" t="s">
        <v>72</v>
      </c>
      <c r="B100" s="95">
        <v>60</v>
      </c>
      <c r="C100" s="91">
        <f t="shared" si="2"/>
        <v>2.819548872180451E-2</v>
      </c>
      <c r="K100" s="117" t="s">
        <v>99</v>
      </c>
      <c r="L100" s="117">
        <v>115</v>
      </c>
      <c r="M100" s="117"/>
      <c r="N100" s="115"/>
      <c r="P100" s="117"/>
      <c r="Q100" s="115"/>
      <c r="R100" s="115"/>
    </row>
    <row r="101" spans="1:18" ht="12.75">
      <c r="A101" s="104" t="s">
        <v>80</v>
      </c>
      <c r="B101" s="95">
        <v>59</v>
      </c>
      <c r="C101" s="91">
        <f t="shared" si="2"/>
        <v>2.7725563909774435E-2</v>
      </c>
      <c r="K101" s="117" t="s">
        <v>100</v>
      </c>
      <c r="L101" s="117">
        <v>59</v>
      </c>
      <c r="M101" s="117"/>
      <c r="N101" s="115"/>
      <c r="P101" s="117"/>
      <c r="Q101" s="115"/>
      <c r="R101" s="115"/>
    </row>
    <row r="102" spans="1:18" ht="12.75">
      <c r="A102" s="104" t="s">
        <v>77</v>
      </c>
      <c r="B102" s="95">
        <v>51</v>
      </c>
      <c r="C102" s="91">
        <f t="shared" si="2"/>
        <v>2.3966165413533833E-2</v>
      </c>
      <c r="K102" s="117" t="s">
        <v>101</v>
      </c>
      <c r="L102" s="117">
        <v>7</v>
      </c>
      <c r="M102" s="117"/>
      <c r="N102" s="115"/>
      <c r="P102" s="117"/>
      <c r="Q102" s="115"/>
      <c r="R102" s="115"/>
    </row>
    <row r="103" spans="1:18" ht="12.75">
      <c r="A103" s="104" t="s">
        <v>73</v>
      </c>
      <c r="B103" s="95">
        <v>41</v>
      </c>
      <c r="C103" s="91">
        <f t="shared" si="2"/>
        <v>1.9266917293233082E-2</v>
      </c>
      <c r="K103" s="117" t="s">
        <v>102</v>
      </c>
      <c r="L103" s="117">
        <v>146</v>
      </c>
      <c r="M103" s="117"/>
      <c r="N103" s="115"/>
      <c r="P103" s="117"/>
      <c r="Q103" s="115"/>
      <c r="R103" s="115"/>
    </row>
    <row r="104" spans="1:18" ht="12.75">
      <c r="A104" s="104" t="s">
        <v>83</v>
      </c>
      <c r="B104" s="95">
        <v>24</v>
      </c>
      <c r="C104" s="91">
        <f t="shared" si="2"/>
        <v>1.1278195488721804E-2</v>
      </c>
      <c r="K104" s="117" t="s">
        <v>103</v>
      </c>
      <c r="L104" s="117">
        <v>342</v>
      </c>
      <c r="M104" s="117"/>
      <c r="N104" s="115"/>
      <c r="P104" s="117"/>
      <c r="Q104" s="115"/>
      <c r="R104" s="115"/>
    </row>
    <row r="105" spans="1:18" ht="12.75">
      <c r="A105" s="104" t="s">
        <v>81</v>
      </c>
      <c r="B105" s="95">
        <v>7</v>
      </c>
      <c r="C105" s="91">
        <f t="shared" si="2"/>
        <v>3.2894736842105261E-3</v>
      </c>
      <c r="K105" s="117" t="s">
        <v>104</v>
      </c>
      <c r="L105" s="117">
        <v>24</v>
      </c>
      <c r="M105" s="117"/>
    </row>
    <row r="106" spans="1:18">
      <c r="B106" s="43"/>
    </row>
    <row r="110" spans="1:18" ht="12.75">
      <c r="A110" s="104" t="s">
        <v>79</v>
      </c>
      <c r="B110" s="117">
        <v>5922811.8599999994</v>
      </c>
      <c r="C110" s="43">
        <f>B110/1000</f>
        <v>5922.8118599999998</v>
      </c>
      <c r="D110" s="91">
        <f>B110/$B$128</f>
        <v>0.36731525931979475</v>
      </c>
    </row>
    <row r="111" spans="1:18" ht="12.75">
      <c r="A111" s="104" t="s">
        <v>105</v>
      </c>
      <c r="B111" s="117">
        <v>1671324.841</v>
      </c>
      <c r="C111" s="43">
        <f>B111/1000</f>
        <v>1671.3248410000001</v>
      </c>
      <c r="D111" s="91">
        <f t="shared" ref="D111:D126" si="3">B111/$B$128</f>
        <v>0.10365061931572646</v>
      </c>
    </row>
    <row r="112" spans="1:18" ht="12.75">
      <c r="A112" s="104" t="s">
        <v>78</v>
      </c>
      <c r="B112" s="117">
        <v>1561561.469</v>
      </c>
      <c r="C112" s="43">
        <f>B112/1000</f>
        <v>1561.561469</v>
      </c>
      <c r="D112" s="91">
        <f t="shared" si="3"/>
        <v>9.684341989710521E-2</v>
      </c>
    </row>
    <row r="113" spans="1:13" ht="12.75">
      <c r="A113" s="104" t="s">
        <v>74</v>
      </c>
      <c r="B113" s="117">
        <v>1369449.169</v>
      </c>
      <c r="C113" s="43">
        <f>B113/1000</f>
        <v>1369.449169</v>
      </c>
      <c r="D113" s="91">
        <f t="shared" si="3"/>
        <v>8.492918372668222E-2</v>
      </c>
      <c r="K113" s="117" t="s">
        <v>88</v>
      </c>
      <c r="M113" s="117">
        <v>657869.86900000006</v>
      </c>
    </row>
    <row r="114" spans="1:13" ht="12.75">
      <c r="A114" s="104" t="s">
        <v>82</v>
      </c>
      <c r="B114" s="117">
        <v>1021880.581</v>
      </c>
      <c r="C114" s="43">
        <f>B114/1000</f>
        <v>1021.880581</v>
      </c>
      <c r="D114" s="91">
        <f t="shared" si="3"/>
        <v>6.3374008743859969E-2</v>
      </c>
      <c r="K114" s="117" t="s">
        <v>89</v>
      </c>
      <c r="M114" s="117">
        <v>643323.53300000005</v>
      </c>
    </row>
    <row r="115" spans="1:13" ht="12.75">
      <c r="A115" s="104" t="s">
        <v>76</v>
      </c>
      <c r="B115" s="117">
        <v>915476.01899999997</v>
      </c>
      <c r="C115" s="43">
        <f>B115/1000</f>
        <v>915.47601899999995</v>
      </c>
      <c r="D115" s="91">
        <f t="shared" si="3"/>
        <v>5.6775112778956034E-2</v>
      </c>
      <c r="K115" s="117" t="s">
        <v>90</v>
      </c>
      <c r="M115" s="117">
        <v>526492.91300000006</v>
      </c>
    </row>
    <row r="116" spans="1:13" ht="12.75">
      <c r="A116" s="104" t="s">
        <v>69</v>
      </c>
      <c r="B116" s="117">
        <v>657869.86900000006</v>
      </c>
      <c r="C116" s="43">
        <f>B116/1000</f>
        <v>657.86986900000011</v>
      </c>
      <c r="D116" s="91">
        <f t="shared" si="3"/>
        <v>4.0799141901227715E-2</v>
      </c>
      <c r="K116" s="117" t="s">
        <v>91</v>
      </c>
      <c r="M116" s="117">
        <v>229476.66699999999</v>
      </c>
    </row>
    <row r="117" spans="1:13" ht="12.75">
      <c r="A117" s="104" t="s">
        <v>70</v>
      </c>
      <c r="B117" s="117">
        <v>643323.53300000005</v>
      </c>
      <c r="C117" s="43">
        <f>B117/1000</f>
        <v>643.323533</v>
      </c>
      <c r="D117" s="91">
        <f t="shared" si="3"/>
        <v>3.9897021201416583E-2</v>
      </c>
      <c r="K117" s="117" t="s">
        <v>92</v>
      </c>
      <c r="M117" s="117">
        <v>297333.397</v>
      </c>
    </row>
    <row r="118" spans="1:13" ht="12.75">
      <c r="A118" s="104" t="s">
        <v>71</v>
      </c>
      <c r="B118" s="117">
        <v>526492.91300000006</v>
      </c>
      <c r="C118" s="43">
        <f>B118/1000</f>
        <v>526.49291300000004</v>
      </c>
      <c r="D118" s="91">
        <f t="shared" si="3"/>
        <v>3.265153198174172E-2</v>
      </c>
      <c r="K118" s="117" t="s">
        <v>93</v>
      </c>
      <c r="M118" s="117">
        <v>1369449.169</v>
      </c>
    </row>
    <row r="119" spans="1:13" ht="12.75">
      <c r="A119" s="104" t="s">
        <v>84</v>
      </c>
      <c r="B119" s="117">
        <v>343628.03</v>
      </c>
      <c r="C119" s="43">
        <f>B119/1000</f>
        <v>343.62803000000002</v>
      </c>
      <c r="D119" s="91">
        <f t="shared" si="3"/>
        <v>2.1310793240189169E-2</v>
      </c>
      <c r="K119" s="117" t="s">
        <v>94</v>
      </c>
      <c r="M119" s="117">
        <v>222662.29699999999</v>
      </c>
    </row>
    <row r="120" spans="1:13" ht="12.75">
      <c r="A120" s="104" t="s">
        <v>80</v>
      </c>
      <c r="B120" s="117">
        <v>311478.21999999997</v>
      </c>
      <c r="C120" s="43">
        <f>B120/1000</f>
        <v>311.47821999999996</v>
      </c>
      <c r="D120" s="91">
        <f t="shared" si="3"/>
        <v>1.9316957191304076E-2</v>
      </c>
      <c r="K120" s="117" t="s">
        <v>95</v>
      </c>
      <c r="M120" s="117">
        <v>915476.01899999997</v>
      </c>
    </row>
    <row r="121" spans="1:13" ht="12.75">
      <c r="A121" s="104" t="s">
        <v>73</v>
      </c>
      <c r="B121" s="117">
        <v>297333.397</v>
      </c>
      <c r="C121" s="43">
        <f>B121/1000</f>
        <v>297.33339699999999</v>
      </c>
      <c r="D121" s="91">
        <f t="shared" si="3"/>
        <v>1.8439737139226045E-2</v>
      </c>
      <c r="K121" s="117" t="s">
        <v>96</v>
      </c>
      <c r="M121" s="117">
        <v>273362.38699999999</v>
      </c>
    </row>
    <row r="122" spans="1:13" ht="12.75">
      <c r="A122" s="104" t="s">
        <v>77</v>
      </c>
      <c r="B122" s="117">
        <v>273362.38699999999</v>
      </c>
      <c r="C122" s="43">
        <f>B122/1000</f>
        <v>273.36238700000001</v>
      </c>
      <c r="D122" s="91">
        <f t="shared" si="3"/>
        <v>1.6953126056106584E-2</v>
      </c>
      <c r="K122" s="117" t="s">
        <v>97</v>
      </c>
      <c r="M122" s="117">
        <v>1561561.469</v>
      </c>
    </row>
    <row r="123" spans="1:13" ht="12.75">
      <c r="A123" s="104" t="s">
        <v>72</v>
      </c>
      <c r="B123" s="117">
        <v>229476.66699999999</v>
      </c>
      <c r="C123" s="43">
        <f>B123/1000</f>
        <v>229.47666699999999</v>
      </c>
      <c r="D123" s="91">
        <f t="shared" si="3"/>
        <v>1.4231463608730463E-2</v>
      </c>
      <c r="K123" s="117" t="s">
        <v>99</v>
      </c>
      <c r="M123" s="117">
        <v>5922811.8599999994</v>
      </c>
    </row>
    <row r="124" spans="1:13" ht="12.75">
      <c r="A124" s="104" t="s">
        <v>75</v>
      </c>
      <c r="B124" s="117">
        <v>222662.29699999999</v>
      </c>
      <c r="C124" s="43">
        <f>B124/1000</f>
        <v>222.662297</v>
      </c>
      <c r="D124" s="91">
        <f t="shared" si="3"/>
        <v>1.3808856552687487E-2</v>
      </c>
      <c r="K124" s="117" t="s">
        <v>101</v>
      </c>
      <c r="M124" s="117">
        <v>114282.352</v>
      </c>
    </row>
    <row r="125" spans="1:13" ht="12.75">
      <c r="A125" s="104" t="s">
        <v>81</v>
      </c>
      <c r="B125" s="117">
        <v>114282.352</v>
      </c>
      <c r="C125" s="43">
        <f>B125/1000</f>
        <v>114.282352</v>
      </c>
      <c r="D125" s="91">
        <f t="shared" si="3"/>
        <v>7.0874531814954641E-3</v>
      </c>
      <c r="K125" s="117" t="s">
        <v>102</v>
      </c>
      <c r="M125" s="117">
        <v>1671324.841</v>
      </c>
    </row>
    <row r="126" spans="1:13" ht="12.75">
      <c r="A126" s="104" t="s">
        <v>83</v>
      </c>
      <c r="B126" s="117">
        <v>42187.021000000001</v>
      </c>
      <c r="C126" s="43">
        <f>B126/1000</f>
        <v>42.187021000000001</v>
      </c>
      <c r="D126" s="91">
        <f t="shared" si="3"/>
        <v>2.6163141637500246E-3</v>
      </c>
      <c r="K126" s="117" t="s">
        <v>103</v>
      </c>
      <c r="M126" s="117">
        <v>1021880.581</v>
      </c>
    </row>
    <row r="127" spans="1:13" ht="12.75">
      <c r="A127" s="64"/>
      <c r="B127" s="38"/>
      <c r="C127" s="43"/>
      <c r="K127" s="117" t="s">
        <v>98</v>
      </c>
      <c r="M127" s="117">
        <v>343628.03</v>
      </c>
    </row>
    <row r="128" spans="1:13" ht="12.75">
      <c r="B128" s="43">
        <f>SUM(B110:B126)</f>
        <v>16124600.625</v>
      </c>
      <c r="C128" s="43">
        <f>SUM(C110:C126)</f>
        <v>16124.600624999999</v>
      </c>
      <c r="K128" s="117" t="s">
        <v>104</v>
      </c>
      <c r="M128" s="117">
        <v>42187.021000000001</v>
      </c>
    </row>
    <row r="129" spans="11:13" ht="12.75">
      <c r="K129" s="117" t="s">
        <v>100</v>
      </c>
      <c r="M129" s="117">
        <v>311478.21999999997</v>
      </c>
    </row>
  </sheetData>
  <sortState xmlns:xlrd2="http://schemas.microsoft.com/office/spreadsheetml/2017/richdata2" ref="A110:C126">
    <sortCondition descending="1" ref="B110:B126"/>
  </sortState>
  <phoneticPr fontId="2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0AC4-ECA3-4A3C-AED5-E7A918B90B5A}">
  <dimension ref="A1:V54"/>
  <sheetViews>
    <sheetView zoomScale="115" zoomScaleNormal="115" workbookViewId="0">
      <selection activeCell="D13" sqref="D13:D29"/>
    </sheetView>
  </sheetViews>
  <sheetFormatPr defaultRowHeight="12"/>
  <cols>
    <col min="1" max="1" width="18.85546875" customWidth="1"/>
    <col min="2" max="2" width="8.85546875" customWidth="1"/>
    <col min="3" max="3" width="13.42578125" customWidth="1"/>
    <col min="4" max="4" width="15.42578125" customWidth="1"/>
    <col min="5" max="5" width="8.85546875" customWidth="1"/>
    <col min="6" max="6" width="12.28515625" customWidth="1"/>
    <col min="7" max="7" width="13.5703125" customWidth="1"/>
    <col min="8" max="8" width="8.85546875" customWidth="1"/>
    <col min="9" max="9" width="12.7109375" customWidth="1"/>
    <col min="10" max="10" width="15.42578125" customWidth="1"/>
    <col min="11" max="11" width="9.5703125" bestFit="1" customWidth="1"/>
    <col min="13" max="13" width="9.85546875" bestFit="1" customWidth="1"/>
    <col min="16" max="17" width="14.7109375" customWidth="1"/>
    <col min="20" max="20" width="37" bestFit="1" customWidth="1"/>
    <col min="21" max="21" width="12.140625" customWidth="1"/>
  </cols>
  <sheetData>
    <row r="1" spans="1:22" ht="12.75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22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22" ht="12.75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22" ht="12.75" customHeight="1">
      <c r="A4" s="133" t="s">
        <v>36</v>
      </c>
      <c r="B4" s="136" t="s">
        <v>37</v>
      </c>
      <c r="C4" s="137"/>
      <c r="D4" s="138"/>
      <c r="E4" s="136" t="s">
        <v>38</v>
      </c>
      <c r="F4" s="137"/>
      <c r="G4" s="138"/>
      <c r="H4" s="136" t="s">
        <v>39</v>
      </c>
      <c r="I4" s="137"/>
      <c r="J4" s="137"/>
    </row>
    <row r="5" spans="1:22" ht="12.75">
      <c r="A5" s="134"/>
      <c r="B5" s="139" t="s">
        <v>0</v>
      </c>
      <c r="C5" s="32" t="s">
        <v>40</v>
      </c>
      <c r="D5" s="32" t="s">
        <v>32</v>
      </c>
      <c r="E5" s="139" t="s">
        <v>0</v>
      </c>
      <c r="F5" s="32" t="s">
        <v>40</v>
      </c>
      <c r="G5" s="32" t="s">
        <v>32</v>
      </c>
      <c r="H5" s="139" t="s">
        <v>0</v>
      </c>
      <c r="I5" s="32" t="s">
        <v>40</v>
      </c>
      <c r="J5" s="33" t="s">
        <v>32</v>
      </c>
    </row>
    <row r="6" spans="1:22" ht="12.75">
      <c r="A6" s="134"/>
      <c r="B6" s="140"/>
      <c r="C6" s="34" t="s">
        <v>41</v>
      </c>
      <c r="D6" s="34" t="s">
        <v>42</v>
      </c>
      <c r="E6" s="140"/>
      <c r="F6" s="34" t="s">
        <v>41</v>
      </c>
      <c r="G6" s="34" t="s">
        <v>42</v>
      </c>
      <c r="H6" s="140"/>
      <c r="I6" s="34" t="s">
        <v>41</v>
      </c>
      <c r="J6" s="35" t="s">
        <v>42</v>
      </c>
    </row>
    <row r="7" spans="1:22" ht="13.5" thickBot="1">
      <c r="A7" s="135"/>
      <c r="B7" s="36">
        <v>-1</v>
      </c>
      <c r="C7" s="36">
        <v>-2</v>
      </c>
      <c r="D7" s="36">
        <v>-3</v>
      </c>
      <c r="E7" s="36">
        <v>-4</v>
      </c>
      <c r="F7" s="36">
        <v>-5</v>
      </c>
      <c r="G7" s="36">
        <v>-6</v>
      </c>
      <c r="H7" s="36">
        <v>-7</v>
      </c>
      <c r="I7" s="36">
        <v>-8</v>
      </c>
      <c r="J7" s="37">
        <v>-9</v>
      </c>
    </row>
    <row r="8" spans="1:22" ht="13.5" customHeight="1" thickBot="1">
      <c r="A8" s="128" t="s">
        <v>120</v>
      </c>
      <c r="B8" s="129"/>
      <c r="C8" s="129"/>
      <c r="D8" s="129"/>
      <c r="E8" s="129"/>
      <c r="F8" s="129"/>
      <c r="G8" s="129"/>
      <c r="H8" s="129"/>
      <c r="I8" s="129"/>
      <c r="J8" s="130"/>
    </row>
    <row r="9" spans="1:22" ht="12.75">
      <c r="A9" s="115" t="s">
        <v>43</v>
      </c>
      <c r="B9" s="115">
        <v>34675</v>
      </c>
      <c r="C9" s="115">
        <v>9695136</v>
      </c>
      <c r="D9" s="115">
        <v>111139121.765</v>
      </c>
      <c r="E9" s="115">
        <v>23009</v>
      </c>
      <c r="F9" s="115">
        <v>4184696</v>
      </c>
      <c r="G9" s="115">
        <v>47342519.348999999</v>
      </c>
      <c r="H9" s="115">
        <v>7607</v>
      </c>
      <c r="I9" s="115">
        <v>5386685</v>
      </c>
      <c r="J9" s="115">
        <v>55214137.814000003</v>
      </c>
    </row>
    <row r="10" spans="1:22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22" ht="12.75">
      <c r="A11" s="117" t="s">
        <v>117</v>
      </c>
      <c r="B11" s="115">
        <v>2128</v>
      </c>
      <c r="C11" s="115">
        <v>1205390</v>
      </c>
      <c r="D11" s="115">
        <v>16124600.625</v>
      </c>
      <c r="E11" s="115">
        <v>1035</v>
      </c>
      <c r="F11" s="115">
        <v>878500</v>
      </c>
      <c r="G11" s="115">
        <v>9734705.1610000003</v>
      </c>
      <c r="H11" s="115">
        <v>261</v>
      </c>
      <c r="I11" s="115">
        <v>325254</v>
      </c>
      <c r="J11" s="115">
        <v>2895545.5010000002</v>
      </c>
      <c r="K11" t="s">
        <v>63</v>
      </c>
      <c r="M11" t="s">
        <v>62</v>
      </c>
    </row>
    <row r="12" spans="1:22" ht="12.75">
      <c r="A12" s="118" t="s">
        <v>118</v>
      </c>
      <c r="B12" s="116">
        <v>6.1369863013698627</v>
      </c>
      <c r="C12" s="116">
        <v>12.432935443092289</v>
      </c>
      <c r="D12" s="116">
        <v>14.508483033629629</v>
      </c>
      <c r="E12" s="116">
        <v>4.4982398192011823</v>
      </c>
      <c r="F12" s="116">
        <v>20.993161749383944</v>
      </c>
      <c r="G12" s="116">
        <v>20.56228797043439</v>
      </c>
      <c r="H12" s="116">
        <v>3.4310503483633492</v>
      </c>
      <c r="I12" s="116">
        <v>6.0381106376184981</v>
      </c>
      <c r="J12" s="116">
        <v>5.2442102976491833</v>
      </c>
      <c r="U12" s="43"/>
    </row>
    <row r="13" spans="1:22" ht="12.75">
      <c r="A13" s="117" t="s">
        <v>88</v>
      </c>
      <c r="B13" s="115">
        <v>225</v>
      </c>
      <c r="C13" s="115">
        <v>58439</v>
      </c>
      <c r="D13" s="115">
        <v>657869.86900000006</v>
      </c>
      <c r="E13" s="115">
        <v>143</v>
      </c>
      <c r="F13" s="115">
        <v>35861</v>
      </c>
      <c r="G13" s="115">
        <v>429164.44300000003</v>
      </c>
      <c r="H13" s="115">
        <v>71</v>
      </c>
      <c r="I13" s="115">
        <v>22489</v>
      </c>
      <c r="J13" s="115">
        <v>217791.166</v>
      </c>
      <c r="K13" s="79">
        <f>B13/B11</f>
        <v>0.10573308270676691</v>
      </c>
      <c r="L13" s="80"/>
      <c r="M13" s="79">
        <f>D13/D11</f>
        <v>4.0799141901227715E-2</v>
      </c>
      <c r="P13" s="43"/>
      <c r="Q13" s="62"/>
      <c r="T13" s="38"/>
      <c r="U13" s="38"/>
      <c r="V13" s="91"/>
    </row>
    <row r="14" spans="1:22" ht="12.75">
      <c r="A14" s="117" t="s">
        <v>89</v>
      </c>
      <c r="B14" s="115">
        <v>160</v>
      </c>
      <c r="C14" s="115">
        <v>29963</v>
      </c>
      <c r="D14" s="115">
        <v>643323.53300000005</v>
      </c>
      <c r="E14" s="115">
        <v>93</v>
      </c>
      <c r="F14" s="115">
        <v>27587</v>
      </c>
      <c r="G14" s="115">
        <v>424783.06800000003</v>
      </c>
      <c r="H14" s="115">
        <v>4</v>
      </c>
      <c r="I14" s="115">
        <v>2376</v>
      </c>
      <c r="J14" s="115">
        <v>84719.722999999998</v>
      </c>
      <c r="K14" s="79">
        <f>B14/B11</f>
        <v>7.5187969924812026E-2</v>
      </c>
      <c r="L14" s="80"/>
      <c r="M14" s="79">
        <f>D14/D11</f>
        <v>3.9897021201416583E-2</v>
      </c>
      <c r="Q14" s="61"/>
      <c r="T14" s="38"/>
      <c r="U14" s="38"/>
      <c r="V14" s="91"/>
    </row>
    <row r="15" spans="1:22" ht="12.75">
      <c r="A15" s="117" t="s">
        <v>90</v>
      </c>
      <c r="B15" s="115">
        <v>149</v>
      </c>
      <c r="C15" s="115">
        <v>19322</v>
      </c>
      <c r="D15" s="115">
        <v>526492.91300000006</v>
      </c>
      <c r="E15" s="115">
        <v>18</v>
      </c>
      <c r="F15" s="115">
        <v>15515</v>
      </c>
      <c r="G15" s="115">
        <v>142433.65599999999</v>
      </c>
      <c r="H15" s="115">
        <v>6</v>
      </c>
      <c r="I15" s="115">
        <v>3807</v>
      </c>
      <c r="J15" s="115">
        <v>35060.949000000001</v>
      </c>
      <c r="K15" s="79">
        <f>B15/B11</f>
        <v>7.0018796992481203E-2</v>
      </c>
      <c r="L15" s="80"/>
      <c r="M15" s="79">
        <f>D15/D11</f>
        <v>3.265153198174172E-2</v>
      </c>
      <c r="T15" s="38"/>
      <c r="U15" s="38"/>
      <c r="V15" s="91"/>
    </row>
    <row r="16" spans="1:22" ht="12.75">
      <c r="A16" s="117" t="s">
        <v>91</v>
      </c>
      <c r="B16" s="115">
        <v>60</v>
      </c>
      <c r="C16" s="115">
        <v>22668</v>
      </c>
      <c r="D16" s="115">
        <v>229476.66699999999</v>
      </c>
      <c r="E16" s="115">
        <v>38</v>
      </c>
      <c r="F16" s="115">
        <v>9080</v>
      </c>
      <c r="G16" s="115">
        <v>99731.582999999999</v>
      </c>
      <c r="H16" s="115">
        <v>15</v>
      </c>
      <c r="I16" s="115">
        <v>13045</v>
      </c>
      <c r="J16" s="115">
        <v>118163.629</v>
      </c>
      <c r="K16" s="79">
        <f>B16/B11</f>
        <v>2.819548872180451E-2</v>
      </c>
      <c r="L16" s="80"/>
      <c r="M16" s="79">
        <f>D16/D11</f>
        <v>1.4231463608730463E-2</v>
      </c>
      <c r="T16" s="38"/>
      <c r="U16" s="38"/>
      <c r="V16" s="91"/>
    </row>
    <row r="17" spans="1:22" ht="12.75">
      <c r="A17" s="117" t="s">
        <v>92</v>
      </c>
      <c r="B17" s="115">
        <v>41</v>
      </c>
      <c r="C17" s="115">
        <v>3195</v>
      </c>
      <c r="D17" s="115">
        <v>297333.397</v>
      </c>
      <c r="E17" s="115">
        <v>6</v>
      </c>
      <c r="F17" s="115">
        <v>2263</v>
      </c>
      <c r="G17" s="115">
        <v>32431.111000000001</v>
      </c>
      <c r="H17" s="115">
        <v>1</v>
      </c>
      <c r="I17" s="115">
        <v>526</v>
      </c>
      <c r="J17" s="115">
        <v>6030.8559999999998</v>
      </c>
      <c r="K17" s="79">
        <f>B17/B11</f>
        <v>1.9266917293233082E-2</v>
      </c>
      <c r="L17" s="80"/>
      <c r="M17" s="79">
        <f>D17/D11</f>
        <v>1.8439737139226045E-2</v>
      </c>
      <c r="T17" s="38"/>
      <c r="U17" s="38"/>
      <c r="V17" s="91"/>
    </row>
    <row r="18" spans="1:22" ht="12.75">
      <c r="A18" s="117" t="s">
        <v>93</v>
      </c>
      <c r="B18" s="115">
        <v>109</v>
      </c>
      <c r="C18" s="115">
        <v>33828</v>
      </c>
      <c r="D18" s="115">
        <v>1369449.169</v>
      </c>
      <c r="E18" s="115">
        <v>42</v>
      </c>
      <c r="F18" s="115">
        <v>25056</v>
      </c>
      <c r="G18" s="115">
        <v>353506.79499999998</v>
      </c>
      <c r="H18" s="115">
        <v>10</v>
      </c>
      <c r="I18" s="115">
        <v>8772</v>
      </c>
      <c r="J18" s="115">
        <v>95284.043999999994</v>
      </c>
      <c r="K18" s="79">
        <f>B18/B11</f>
        <v>5.1221804511278196E-2</v>
      </c>
      <c r="L18" s="80"/>
      <c r="M18" s="79">
        <f>D18/D11</f>
        <v>8.492918372668222E-2</v>
      </c>
      <c r="T18" s="38"/>
      <c r="U18" s="38"/>
      <c r="V18" s="91"/>
    </row>
    <row r="19" spans="1:22" ht="12.75">
      <c r="A19" s="117" t="s">
        <v>94</v>
      </c>
      <c r="B19" s="115">
        <v>72</v>
      </c>
      <c r="C19" s="115">
        <v>11640</v>
      </c>
      <c r="D19" s="115">
        <v>222662.29699999999</v>
      </c>
      <c r="E19" s="115">
        <v>56</v>
      </c>
      <c r="F19" s="115">
        <v>10760</v>
      </c>
      <c r="G19" s="115">
        <v>188001.554</v>
      </c>
      <c r="H19" s="115">
        <v>4</v>
      </c>
      <c r="I19" s="115">
        <v>806</v>
      </c>
      <c r="J19" s="115">
        <v>12054.75</v>
      </c>
      <c r="K19" s="79">
        <f>B19/B11</f>
        <v>3.3834586466165412E-2</v>
      </c>
      <c r="L19" s="80"/>
      <c r="M19" s="79">
        <f>D19/D11</f>
        <v>1.3808856552687487E-2</v>
      </c>
      <c r="T19" s="38"/>
      <c r="U19" s="38"/>
      <c r="V19" s="91"/>
    </row>
    <row r="20" spans="1:22" ht="12.75">
      <c r="A20" s="117" t="s">
        <v>95</v>
      </c>
      <c r="B20" s="115">
        <v>173</v>
      </c>
      <c r="C20" s="115">
        <v>34911</v>
      </c>
      <c r="D20" s="115">
        <v>915476.01899999997</v>
      </c>
      <c r="E20" s="115">
        <v>80</v>
      </c>
      <c r="F20" s="115">
        <v>25039</v>
      </c>
      <c r="G20" s="115">
        <v>437502.76</v>
      </c>
      <c r="H20" s="115">
        <v>3</v>
      </c>
      <c r="I20" s="115">
        <v>9872</v>
      </c>
      <c r="J20" s="115">
        <v>107016.788</v>
      </c>
      <c r="K20" s="79">
        <f>B20/B11</f>
        <v>8.1296992481203006E-2</v>
      </c>
      <c r="L20" s="80"/>
      <c r="M20" s="79">
        <f>D20/D11</f>
        <v>5.6775112778956034E-2</v>
      </c>
      <c r="T20" s="38"/>
      <c r="U20" s="38"/>
      <c r="V20" s="91"/>
    </row>
    <row r="21" spans="1:22" ht="12.75">
      <c r="A21" s="117" t="s">
        <v>96</v>
      </c>
      <c r="B21" s="115">
        <v>51</v>
      </c>
      <c r="C21" s="115">
        <v>48655</v>
      </c>
      <c r="D21" s="115">
        <v>273362.38699999999</v>
      </c>
      <c r="E21" s="115">
        <v>23</v>
      </c>
      <c r="F21" s="115">
        <v>3506</v>
      </c>
      <c r="G21" s="115">
        <v>33327.404000000002</v>
      </c>
      <c r="H21" s="115">
        <v>20</v>
      </c>
      <c r="I21" s="115">
        <v>45047</v>
      </c>
      <c r="J21" s="115">
        <v>235375.481</v>
      </c>
      <c r="K21" s="79">
        <f>B21/B11</f>
        <v>2.3966165413533833E-2</v>
      </c>
      <c r="L21" s="80"/>
      <c r="M21" s="79">
        <f>D21/D11</f>
        <v>1.6953126056106584E-2</v>
      </c>
      <c r="T21" s="38"/>
      <c r="U21" s="38"/>
      <c r="V21" s="91"/>
    </row>
    <row r="22" spans="1:22" ht="12.75">
      <c r="A22" s="117" t="s">
        <v>97</v>
      </c>
      <c r="B22" s="115">
        <v>311</v>
      </c>
      <c r="C22" s="115">
        <v>129210</v>
      </c>
      <c r="D22" s="115">
        <v>1561561.469</v>
      </c>
      <c r="E22" s="115">
        <v>161</v>
      </c>
      <c r="F22" s="115">
        <v>58299</v>
      </c>
      <c r="G22" s="115">
        <v>987966.44900000002</v>
      </c>
      <c r="H22" s="115">
        <v>10</v>
      </c>
      <c r="I22" s="115">
        <v>70911</v>
      </c>
      <c r="J22" s="115">
        <v>171618.712</v>
      </c>
      <c r="K22" s="79">
        <f>B22/B11</f>
        <v>0.14614661654135339</v>
      </c>
      <c r="L22" s="80"/>
      <c r="M22" s="79">
        <f>D22/D11</f>
        <v>9.684341989710521E-2</v>
      </c>
      <c r="T22" s="38"/>
      <c r="U22" s="38"/>
      <c r="V22" s="91"/>
    </row>
    <row r="23" spans="1:22" ht="12.75">
      <c r="A23" s="117" t="s">
        <v>98</v>
      </c>
      <c r="B23" s="115">
        <v>84</v>
      </c>
      <c r="C23" s="115">
        <v>3609</v>
      </c>
      <c r="D23" s="115">
        <v>343628.03</v>
      </c>
      <c r="E23" s="115">
        <v>22</v>
      </c>
      <c r="F23" s="115">
        <v>3609</v>
      </c>
      <c r="G23" s="115">
        <v>54957.798999999999</v>
      </c>
      <c r="H23" s="115">
        <v>0</v>
      </c>
      <c r="I23" s="115">
        <v>0</v>
      </c>
      <c r="J23" s="115">
        <v>0</v>
      </c>
      <c r="K23" s="79">
        <f>B23/B11</f>
        <v>3.9473684210526314E-2</v>
      </c>
      <c r="L23" s="80"/>
      <c r="M23" s="79">
        <f>D23/D11</f>
        <v>2.1310793240189169E-2</v>
      </c>
      <c r="T23" s="38"/>
      <c r="U23" s="38"/>
      <c r="V23" s="91"/>
    </row>
    <row r="24" spans="1:22" ht="12.75">
      <c r="A24" s="117" t="s">
        <v>99</v>
      </c>
      <c r="B24" s="115">
        <v>115</v>
      </c>
      <c r="C24" s="115">
        <v>585628</v>
      </c>
      <c r="D24" s="115">
        <v>5922811.8599999994</v>
      </c>
      <c r="E24" s="115">
        <v>34</v>
      </c>
      <c r="F24" s="115">
        <v>579458</v>
      </c>
      <c r="G24" s="115">
        <v>5490665.1119999997</v>
      </c>
      <c r="H24" s="115">
        <v>13</v>
      </c>
      <c r="I24" s="115">
        <v>6170</v>
      </c>
      <c r="J24" s="115">
        <v>90848.767999999996</v>
      </c>
      <c r="K24" s="79">
        <f>B24/B11</f>
        <v>5.4041353383458647E-2</v>
      </c>
      <c r="L24" s="80"/>
      <c r="M24" s="79">
        <f>D24/D11</f>
        <v>0.36731525931979475</v>
      </c>
      <c r="T24" s="38"/>
      <c r="U24" s="38"/>
      <c r="V24" s="91"/>
    </row>
    <row r="25" spans="1:22" ht="12.75">
      <c r="A25" s="117" t="s">
        <v>100</v>
      </c>
      <c r="B25" s="115">
        <v>59</v>
      </c>
      <c r="C25" s="115">
        <v>25348</v>
      </c>
      <c r="D25" s="115">
        <v>311478.21999999997</v>
      </c>
      <c r="E25" s="115">
        <v>52</v>
      </c>
      <c r="F25" s="115">
        <v>22702</v>
      </c>
      <c r="G25" s="115">
        <v>256486.53899999999</v>
      </c>
      <c r="H25" s="115">
        <v>2</v>
      </c>
      <c r="I25" s="115">
        <v>2646</v>
      </c>
      <c r="J25" s="115">
        <v>18980</v>
      </c>
      <c r="K25" s="79">
        <f>B25/B11</f>
        <v>2.7725563909774435E-2</v>
      </c>
      <c r="L25" s="80"/>
      <c r="M25" s="79">
        <f>D25/D11</f>
        <v>1.9316957191304076E-2</v>
      </c>
      <c r="T25" s="38"/>
      <c r="U25" s="38"/>
      <c r="V25" s="91"/>
    </row>
    <row r="26" spans="1:22" ht="12.75">
      <c r="A26" s="117" t="s">
        <v>101</v>
      </c>
      <c r="B26" s="115">
        <v>7</v>
      </c>
      <c r="C26" s="115">
        <v>4859</v>
      </c>
      <c r="D26" s="115">
        <v>114282.352</v>
      </c>
      <c r="E26" s="115">
        <v>6</v>
      </c>
      <c r="F26" s="115">
        <v>4859</v>
      </c>
      <c r="G26" s="115">
        <v>113325.478</v>
      </c>
      <c r="H26" s="115">
        <v>0</v>
      </c>
      <c r="I26" s="115">
        <v>0</v>
      </c>
      <c r="J26" s="115">
        <v>0</v>
      </c>
      <c r="K26" s="79">
        <f>B26/B11</f>
        <v>3.2894736842105261E-3</v>
      </c>
      <c r="L26" s="80"/>
      <c r="M26" s="79">
        <f>D26/D11</f>
        <v>7.0874531814954641E-3</v>
      </c>
      <c r="T26" s="38"/>
      <c r="U26" s="38"/>
      <c r="V26" s="91"/>
    </row>
    <row r="27" spans="1:22" ht="12.75">
      <c r="A27" s="117" t="s">
        <v>102</v>
      </c>
      <c r="B27" s="115">
        <v>146</v>
      </c>
      <c r="C27" s="115">
        <v>91934</v>
      </c>
      <c r="D27" s="115">
        <v>1671324.841</v>
      </c>
      <c r="E27" s="115">
        <v>30</v>
      </c>
      <c r="F27" s="115">
        <v>8470</v>
      </c>
      <c r="G27" s="115">
        <v>118690.13400000001</v>
      </c>
      <c r="H27" s="115">
        <v>12</v>
      </c>
      <c r="I27" s="115">
        <v>83464</v>
      </c>
      <c r="J27" s="115">
        <v>1280637.5830000001</v>
      </c>
      <c r="K27" s="79">
        <f>B27/B11</f>
        <v>6.8609022556390981E-2</v>
      </c>
      <c r="L27" s="80"/>
      <c r="M27" s="79">
        <f>D27/D11</f>
        <v>0.10365061931572646</v>
      </c>
      <c r="T27" s="38"/>
      <c r="U27" s="38"/>
      <c r="V27" s="91"/>
    </row>
    <row r="28" spans="1:22" ht="12.75">
      <c r="A28" s="117" t="s">
        <v>103</v>
      </c>
      <c r="B28" s="115">
        <v>342</v>
      </c>
      <c r="C28" s="115">
        <v>99196</v>
      </c>
      <c r="D28" s="115">
        <v>1021880.581</v>
      </c>
      <c r="E28" s="115">
        <v>213</v>
      </c>
      <c r="F28" s="115">
        <v>43999</v>
      </c>
      <c r="G28" s="115">
        <v>541099.60499999998</v>
      </c>
      <c r="H28" s="115">
        <v>88</v>
      </c>
      <c r="I28" s="115">
        <v>54775</v>
      </c>
      <c r="J28" s="115">
        <v>416524.07500000001</v>
      </c>
      <c r="K28" s="79">
        <f>B28/B11</f>
        <v>0.16071428571428573</v>
      </c>
      <c r="L28" s="80"/>
      <c r="M28" s="79">
        <f>D28/D11</f>
        <v>6.3374008743859969E-2</v>
      </c>
      <c r="T28" s="38"/>
      <c r="U28" s="38"/>
      <c r="V28" s="91"/>
    </row>
    <row r="29" spans="1:22" ht="12.75">
      <c r="A29" s="117" t="s">
        <v>104</v>
      </c>
      <c r="B29" s="115">
        <v>24</v>
      </c>
      <c r="C29" s="115">
        <v>2985</v>
      </c>
      <c r="D29" s="115">
        <v>42187.021000000001</v>
      </c>
      <c r="E29" s="115">
        <v>18</v>
      </c>
      <c r="F29" s="115">
        <v>2437</v>
      </c>
      <c r="G29" s="115">
        <v>30631.670999999998</v>
      </c>
      <c r="H29" s="115">
        <v>2</v>
      </c>
      <c r="I29" s="115">
        <v>548</v>
      </c>
      <c r="J29" s="115">
        <v>5438.9769999999999</v>
      </c>
      <c r="K29" s="79">
        <f>B29/B11</f>
        <v>1.1278195488721804E-2</v>
      </c>
      <c r="L29" s="80"/>
      <c r="M29" s="79">
        <f>D29/D11</f>
        <v>2.6163141637500246E-3</v>
      </c>
      <c r="T29" s="38"/>
      <c r="U29" s="38"/>
      <c r="V29" s="91"/>
    </row>
    <row r="30" spans="1:22" ht="12.75" thickBot="1">
      <c r="K30" s="63"/>
    </row>
    <row r="31" spans="1:22" ht="13.5" thickBot="1">
      <c r="A31" s="128" t="s">
        <v>121</v>
      </c>
      <c r="B31" s="129"/>
      <c r="C31" s="129"/>
      <c r="D31" s="129"/>
      <c r="E31" s="129"/>
      <c r="F31" s="129"/>
      <c r="G31" s="129"/>
      <c r="H31" s="129"/>
      <c r="I31" s="129"/>
      <c r="J31" s="130"/>
    </row>
    <row r="32" spans="1:22" ht="12" customHeight="1">
      <c r="A32" s="115" t="s">
        <v>43</v>
      </c>
      <c r="B32" s="115">
        <v>37329</v>
      </c>
      <c r="C32" s="115">
        <v>8425217</v>
      </c>
      <c r="D32" s="115">
        <v>98233265.284999996</v>
      </c>
      <c r="E32" s="115">
        <v>26483</v>
      </c>
      <c r="F32" s="115">
        <v>4422145</v>
      </c>
      <c r="G32" s="115">
        <v>47845730.398999996</v>
      </c>
      <c r="H32" s="115">
        <v>7175</v>
      </c>
      <c r="I32" s="115">
        <v>3900059</v>
      </c>
      <c r="J32" s="115">
        <v>41288412.516999997</v>
      </c>
    </row>
    <row r="33" spans="1:22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22" ht="12.75">
      <c r="A34" s="117" t="s">
        <v>117</v>
      </c>
      <c r="B34" s="117">
        <v>2629</v>
      </c>
      <c r="C34" s="117">
        <v>1252769</v>
      </c>
      <c r="D34" s="117">
        <v>19052391.991999999</v>
      </c>
      <c r="E34" s="117">
        <v>1364</v>
      </c>
      <c r="F34" s="117">
        <v>713477</v>
      </c>
      <c r="G34" s="117">
        <v>8115555.0199999996</v>
      </c>
      <c r="H34" s="117">
        <v>271</v>
      </c>
      <c r="I34" s="117">
        <v>531183</v>
      </c>
      <c r="J34" s="117">
        <v>7161699.5690000001</v>
      </c>
    </row>
    <row r="35" spans="1:22" ht="12.75">
      <c r="A35" s="118" t="s">
        <v>118</v>
      </c>
      <c r="B35" s="116">
        <v>7.0427817514532931</v>
      </c>
      <c r="C35" s="116">
        <v>14.742179055773486</v>
      </c>
      <c r="D35" s="116">
        <v>19.297223466719675</v>
      </c>
      <c r="E35" s="116">
        <v>5.1504738889098665</v>
      </c>
      <c r="F35" s="116">
        <v>15.87344706073686</v>
      </c>
      <c r="G35" s="116">
        <v>16.787193990444674</v>
      </c>
      <c r="H35" s="116">
        <v>3.7770034843205575</v>
      </c>
      <c r="I35" s="116">
        <v>13.619870878876448</v>
      </c>
      <c r="J35" s="116">
        <v>17.345543537309066</v>
      </c>
    </row>
    <row r="36" spans="1:22" ht="12.75">
      <c r="A36" s="117" t="s">
        <v>88</v>
      </c>
      <c r="B36" s="117">
        <v>277</v>
      </c>
      <c r="C36" s="117">
        <v>115513</v>
      </c>
      <c r="D36" s="117">
        <v>1501947.318</v>
      </c>
      <c r="E36" s="117">
        <v>193</v>
      </c>
      <c r="F36" s="117">
        <v>44397</v>
      </c>
      <c r="G36" s="117">
        <v>464959.65299999999</v>
      </c>
      <c r="H36" s="117">
        <v>57</v>
      </c>
      <c r="I36" s="117">
        <v>70960</v>
      </c>
      <c r="J36" s="117">
        <v>988055.24699999997</v>
      </c>
    </row>
    <row r="37" spans="1:22" ht="12.75">
      <c r="A37" s="117" t="s">
        <v>89</v>
      </c>
      <c r="B37" s="117">
        <v>165</v>
      </c>
      <c r="C37" s="117">
        <v>27025</v>
      </c>
      <c r="D37" s="117">
        <v>508990.56899999996</v>
      </c>
      <c r="E37" s="117">
        <v>102</v>
      </c>
      <c r="F37" s="117">
        <v>25742</v>
      </c>
      <c r="G37" s="117">
        <v>392030.75900000002</v>
      </c>
      <c r="H37" s="117">
        <v>4</v>
      </c>
      <c r="I37" s="117">
        <v>1283</v>
      </c>
      <c r="J37" s="117">
        <v>13594.493</v>
      </c>
      <c r="U37" s="40"/>
    </row>
    <row r="38" spans="1:22" ht="12.75">
      <c r="A38" s="117" t="s">
        <v>90</v>
      </c>
      <c r="B38" s="117">
        <v>209</v>
      </c>
      <c r="C38" s="117">
        <v>29826</v>
      </c>
      <c r="D38" s="117">
        <v>785493.93599999999</v>
      </c>
      <c r="E38" s="117">
        <v>29</v>
      </c>
      <c r="F38" s="117">
        <v>25136</v>
      </c>
      <c r="G38" s="117">
        <v>238028.38500000001</v>
      </c>
      <c r="H38" s="117">
        <v>3</v>
      </c>
      <c r="I38" s="117">
        <v>4690</v>
      </c>
      <c r="J38" s="117">
        <v>43955.093000000001</v>
      </c>
      <c r="T38" s="38"/>
      <c r="U38" s="38"/>
      <c r="V38" s="92"/>
    </row>
    <row r="39" spans="1:22" ht="12.75">
      <c r="A39" s="117" t="s">
        <v>91</v>
      </c>
      <c r="B39" s="117">
        <v>56</v>
      </c>
      <c r="C39" s="117">
        <v>10107</v>
      </c>
      <c r="D39" s="117">
        <v>136378.10800000001</v>
      </c>
      <c r="E39" s="117">
        <v>33</v>
      </c>
      <c r="F39" s="117">
        <v>4387</v>
      </c>
      <c r="G39" s="117">
        <v>60142.682000000001</v>
      </c>
      <c r="H39" s="117">
        <v>6</v>
      </c>
      <c r="I39" s="117">
        <v>5061</v>
      </c>
      <c r="J39" s="117">
        <v>56498.110999999997</v>
      </c>
      <c r="T39" s="38"/>
      <c r="U39" s="38"/>
      <c r="V39" s="92"/>
    </row>
    <row r="40" spans="1:22" ht="12.75">
      <c r="A40" s="117" t="s">
        <v>92</v>
      </c>
      <c r="B40" s="117">
        <v>56</v>
      </c>
      <c r="C40" s="117">
        <v>9786</v>
      </c>
      <c r="D40" s="117">
        <v>391686.58799999999</v>
      </c>
      <c r="E40" s="117">
        <v>15</v>
      </c>
      <c r="F40" s="117">
        <v>7968</v>
      </c>
      <c r="G40" s="117">
        <v>87507.709000000003</v>
      </c>
      <c r="H40" s="117">
        <v>3</v>
      </c>
      <c r="I40" s="117">
        <v>1818</v>
      </c>
      <c r="J40" s="117">
        <v>29005.043000000001</v>
      </c>
      <c r="T40" s="38"/>
      <c r="U40" s="38"/>
      <c r="V40" s="92"/>
    </row>
    <row r="41" spans="1:22" ht="12.75">
      <c r="A41" s="117" t="s">
        <v>93</v>
      </c>
      <c r="B41" s="117">
        <v>131</v>
      </c>
      <c r="C41" s="117">
        <v>157583</v>
      </c>
      <c r="D41" s="117">
        <v>1918991.3960000002</v>
      </c>
      <c r="E41" s="117">
        <v>59</v>
      </c>
      <c r="F41" s="117">
        <v>17244</v>
      </c>
      <c r="G41" s="117">
        <v>197838.24400000001</v>
      </c>
      <c r="H41" s="117">
        <v>16</v>
      </c>
      <c r="I41" s="117">
        <v>139266</v>
      </c>
      <c r="J41" s="117">
        <v>1631224.5009999999</v>
      </c>
      <c r="T41" s="38"/>
      <c r="U41" s="38"/>
      <c r="V41" s="92"/>
    </row>
    <row r="42" spans="1:22" ht="12.75">
      <c r="A42" s="117" t="s">
        <v>94</v>
      </c>
      <c r="B42" s="117">
        <v>127</v>
      </c>
      <c r="C42" s="117">
        <v>22314</v>
      </c>
      <c r="D42" s="117">
        <v>381722.51899999997</v>
      </c>
      <c r="E42" s="117">
        <v>92</v>
      </c>
      <c r="F42" s="117">
        <v>15738</v>
      </c>
      <c r="G42" s="117">
        <v>247619.095</v>
      </c>
      <c r="H42" s="117">
        <v>9</v>
      </c>
      <c r="I42" s="117">
        <v>3982</v>
      </c>
      <c r="J42" s="117">
        <v>59267.313000000002</v>
      </c>
      <c r="T42" s="38"/>
      <c r="U42" s="38"/>
      <c r="V42" s="92"/>
    </row>
    <row r="43" spans="1:22" ht="12.75">
      <c r="A43" s="117" t="s">
        <v>95</v>
      </c>
      <c r="B43" s="117">
        <v>150</v>
      </c>
      <c r="C43" s="117">
        <v>23846</v>
      </c>
      <c r="D43" s="117">
        <v>550072.59600000002</v>
      </c>
      <c r="E43" s="117">
        <v>84</v>
      </c>
      <c r="F43" s="117">
        <v>23522</v>
      </c>
      <c r="G43" s="117">
        <v>406159.07500000001</v>
      </c>
      <c r="H43" s="117">
        <v>2</v>
      </c>
      <c r="I43" s="117">
        <v>324</v>
      </c>
      <c r="J43" s="117">
        <v>12782.861999999999</v>
      </c>
      <c r="T43" s="38"/>
      <c r="U43" s="38"/>
      <c r="V43" s="92"/>
    </row>
    <row r="44" spans="1:22" ht="12.75">
      <c r="A44" s="117" t="s">
        <v>96</v>
      </c>
      <c r="B44" s="117">
        <v>56</v>
      </c>
      <c r="C44" s="117">
        <v>5752</v>
      </c>
      <c r="D44" s="117">
        <v>67772.994999999995</v>
      </c>
      <c r="E44" s="117">
        <v>41</v>
      </c>
      <c r="F44" s="117">
        <v>4743</v>
      </c>
      <c r="G44" s="117">
        <v>47930.773000000001</v>
      </c>
      <c r="H44" s="117">
        <v>8</v>
      </c>
      <c r="I44" s="117">
        <v>803</v>
      </c>
      <c r="J44" s="117">
        <v>9206.3729999999996</v>
      </c>
      <c r="T44" s="38"/>
      <c r="U44" s="38"/>
      <c r="V44" s="92"/>
    </row>
    <row r="45" spans="1:22" ht="12.75">
      <c r="A45" s="117" t="s">
        <v>97</v>
      </c>
      <c r="B45" s="117">
        <v>207</v>
      </c>
      <c r="C45" s="117">
        <v>64066</v>
      </c>
      <c r="D45" s="117">
        <v>1509374.676</v>
      </c>
      <c r="E45" s="117">
        <v>126</v>
      </c>
      <c r="F45" s="117">
        <v>56845</v>
      </c>
      <c r="G45" s="117">
        <v>1008371.267</v>
      </c>
      <c r="H45" s="117">
        <v>10</v>
      </c>
      <c r="I45" s="117">
        <v>7221</v>
      </c>
      <c r="J45" s="117">
        <v>66642.332999999999</v>
      </c>
      <c r="T45" s="38"/>
      <c r="U45" s="38"/>
      <c r="V45" s="92"/>
    </row>
    <row r="46" spans="1:22" ht="12.75">
      <c r="A46" s="117" t="s">
        <v>98</v>
      </c>
      <c r="B46" s="117">
        <v>112</v>
      </c>
      <c r="C46" s="117">
        <v>8118</v>
      </c>
      <c r="D46" s="117">
        <v>1353100.665</v>
      </c>
      <c r="E46" s="117">
        <v>26</v>
      </c>
      <c r="F46" s="117">
        <v>7518</v>
      </c>
      <c r="G46" s="117">
        <v>126632.45299999999</v>
      </c>
      <c r="H46" s="117">
        <v>3</v>
      </c>
      <c r="I46" s="117">
        <v>600</v>
      </c>
      <c r="J46" s="117">
        <v>6345.0349999999999</v>
      </c>
      <c r="T46" s="38"/>
      <c r="U46" s="38"/>
      <c r="V46" s="92"/>
    </row>
    <row r="47" spans="1:22" ht="12.75">
      <c r="A47" s="117" t="s">
        <v>99</v>
      </c>
      <c r="B47" s="117">
        <v>197</v>
      </c>
      <c r="C47" s="117">
        <v>315662</v>
      </c>
      <c r="D47" s="117">
        <v>3463252.858</v>
      </c>
      <c r="E47" s="117">
        <v>67</v>
      </c>
      <c r="F47" s="117">
        <v>304580</v>
      </c>
      <c r="G47" s="117">
        <v>3002161.34</v>
      </c>
      <c r="H47" s="117">
        <v>20</v>
      </c>
      <c r="I47" s="117">
        <v>8233</v>
      </c>
      <c r="J47" s="117">
        <v>147540.677</v>
      </c>
      <c r="T47" s="38"/>
      <c r="U47" s="38"/>
      <c r="V47" s="92"/>
    </row>
    <row r="48" spans="1:22" ht="12.75">
      <c r="A48" s="117" t="s">
        <v>100</v>
      </c>
      <c r="B48" s="117">
        <v>130</v>
      </c>
      <c r="C48" s="117">
        <v>229555</v>
      </c>
      <c r="D48" s="117">
        <v>4078086.09</v>
      </c>
      <c r="E48" s="117">
        <v>91</v>
      </c>
      <c r="F48" s="117">
        <v>84874</v>
      </c>
      <c r="G48" s="117">
        <v>813587.14899999998</v>
      </c>
      <c r="H48" s="117">
        <v>25</v>
      </c>
      <c r="I48" s="117">
        <v>144437</v>
      </c>
      <c r="J48" s="117">
        <v>3175147.6660000002</v>
      </c>
      <c r="T48" s="38"/>
      <c r="U48" s="38"/>
      <c r="V48" s="92"/>
    </row>
    <row r="49" spans="1:22" ht="12.75">
      <c r="A49" s="117" t="s">
        <v>101</v>
      </c>
      <c r="B49" s="117">
        <v>41</v>
      </c>
      <c r="C49" s="117">
        <v>18906</v>
      </c>
      <c r="D49" s="117">
        <v>166924.63900000002</v>
      </c>
      <c r="E49" s="117">
        <v>38</v>
      </c>
      <c r="F49" s="117">
        <v>17823</v>
      </c>
      <c r="G49" s="117">
        <v>152242.147</v>
      </c>
      <c r="H49" s="117">
        <v>2</v>
      </c>
      <c r="I49" s="117">
        <v>1083</v>
      </c>
      <c r="J49" s="117">
        <v>10487.034</v>
      </c>
      <c r="T49" s="38"/>
      <c r="U49" s="38"/>
      <c r="V49" s="92"/>
    </row>
    <row r="50" spans="1:22" ht="12.75">
      <c r="A50" s="117" t="s">
        <v>102</v>
      </c>
      <c r="B50" s="117">
        <v>291</v>
      </c>
      <c r="C50" s="117">
        <v>68036</v>
      </c>
      <c r="D50" s="117">
        <v>989221.95099999988</v>
      </c>
      <c r="E50" s="117">
        <v>83</v>
      </c>
      <c r="F50" s="117">
        <v>24834</v>
      </c>
      <c r="G50" s="117">
        <v>342622.32400000002</v>
      </c>
      <c r="H50" s="117">
        <v>25</v>
      </c>
      <c r="I50" s="117">
        <v>43202</v>
      </c>
      <c r="J50" s="117">
        <v>289310.087</v>
      </c>
      <c r="T50" s="38"/>
      <c r="U50" s="38"/>
      <c r="V50" s="92"/>
    </row>
    <row r="51" spans="1:22" ht="12.75">
      <c r="A51" s="117" t="s">
        <v>103</v>
      </c>
      <c r="B51" s="117">
        <v>401</v>
      </c>
      <c r="C51" s="117">
        <v>144234</v>
      </c>
      <c r="D51" s="117">
        <v>1203131.8419999999</v>
      </c>
      <c r="E51" s="117">
        <v>268</v>
      </c>
      <c r="F51" s="117">
        <v>46325</v>
      </c>
      <c r="G51" s="117">
        <v>492549.33100000001</v>
      </c>
      <c r="H51" s="117">
        <v>76</v>
      </c>
      <c r="I51" s="117">
        <v>97581</v>
      </c>
      <c r="J51" s="117">
        <v>614092.85100000002</v>
      </c>
      <c r="T51" s="38"/>
      <c r="U51" s="38"/>
      <c r="V51" s="92"/>
    </row>
    <row r="52" spans="1:22" ht="12.75">
      <c r="A52" s="117" t="s">
        <v>104</v>
      </c>
      <c r="B52" s="117">
        <v>23</v>
      </c>
      <c r="C52" s="117">
        <v>2440</v>
      </c>
      <c r="D52" s="117">
        <v>46243.245999999999</v>
      </c>
      <c r="E52" s="117">
        <v>17</v>
      </c>
      <c r="F52" s="117">
        <v>1801</v>
      </c>
      <c r="G52" s="117">
        <v>35172.633999999998</v>
      </c>
      <c r="H52" s="117">
        <v>2</v>
      </c>
      <c r="I52" s="117">
        <v>639</v>
      </c>
      <c r="J52" s="117">
        <v>8544.85</v>
      </c>
      <c r="T52" s="38"/>
      <c r="U52" s="38"/>
      <c r="V52" s="92"/>
    </row>
    <row r="53" spans="1:22" ht="12.75">
      <c r="T53" s="38"/>
      <c r="U53" s="38"/>
      <c r="V53" s="92"/>
    </row>
    <row r="54" spans="1:22" ht="12.75">
      <c r="T54" s="38"/>
      <c r="U54" s="38"/>
      <c r="V54" s="92"/>
    </row>
  </sheetData>
  <sortState xmlns:xlrd2="http://schemas.microsoft.com/office/spreadsheetml/2017/richdata2" ref="T38:U54">
    <sortCondition descending="1" ref="U38:U54"/>
  </sortState>
  <mergeCells count="11">
    <mergeCell ref="A8:J8"/>
    <mergeCell ref="A31:J31"/>
    <mergeCell ref="A1:J1"/>
    <mergeCell ref="A3:J3"/>
    <mergeCell ref="A4:A7"/>
    <mergeCell ref="B4:D4"/>
    <mergeCell ref="E4:G4"/>
    <mergeCell ref="H4:J4"/>
    <mergeCell ref="B5:B6"/>
    <mergeCell ref="E5:E6"/>
    <mergeCell ref="H5:H6"/>
  </mergeCells>
  <conditionalFormatting sqref="B9:J9">
    <cfRule type="expression" dxfId="23" priority="4" stopIfTrue="1">
      <formula>B9&lt;&gt;SUM(B11,B31,B41,B48,B56,B68,B77,B86,B95,B106,B116,B126,B134,B144,B153,B161,B170)</formula>
    </cfRule>
  </conditionalFormatting>
  <conditionalFormatting sqref="B11:J11">
    <cfRule type="expression" dxfId="22" priority="3" stopIfTrue="1">
      <formula>B11&lt;&gt;SUM(B13:B29)</formula>
    </cfRule>
  </conditionalFormatting>
  <conditionalFormatting sqref="B32:J32">
    <cfRule type="expression" dxfId="21" priority="2" stopIfTrue="1">
      <formula>B32&lt;&gt;SUM(B34,B54,B64,B71,B79,B91,B100,B109,B118,B129,B139,B149,B157,B167,B176,B184,B193)</formula>
    </cfRule>
  </conditionalFormatting>
  <conditionalFormatting sqref="B34:J34">
    <cfRule type="expression" dxfId="20" priority="1" stopIfTrue="1">
      <formula>B34&lt;&gt;SUM(B36:B52)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F6BD-2892-4211-A15D-EB4DA9268F64}">
  <dimension ref="A1:K52"/>
  <sheetViews>
    <sheetView topLeftCell="A6" zoomScaleNormal="100" workbookViewId="0">
      <selection activeCell="D11" sqref="D11"/>
    </sheetView>
  </sheetViews>
  <sheetFormatPr defaultRowHeight="12"/>
  <cols>
    <col min="1" max="1" width="22.42578125" customWidth="1"/>
    <col min="3" max="3" width="11.42578125" customWidth="1"/>
    <col min="4" max="4" width="13.85546875" customWidth="1"/>
    <col min="6" max="6" width="14.140625" customWidth="1"/>
    <col min="10" max="10" width="14.42578125" customWidth="1"/>
  </cols>
  <sheetData>
    <row r="1" spans="1:11" ht="12.75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1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2.75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1" ht="12.75" customHeight="1">
      <c r="A4" s="133" t="s">
        <v>36</v>
      </c>
      <c r="B4" s="144" t="s">
        <v>44</v>
      </c>
      <c r="C4" s="145"/>
      <c r="D4" s="146"/>
      <c r="E4" s="144" t="s">
        <v>45</v>
      </c>
      <c r="F4" s="146"/>
      <c r="G4" s="147" t="s">
        <v>46</v>
      </c>
      <c r="H4" s="148"/>
      <c r="I4" s="144" t="s">
        <v>47</v>
      </c>
      <c r="J4" s="145"/>
    </row>
    <row r="5" spans="1:11" ht="12.75">
      <c r="A5" s="134"/>
      <c r="B5" s="139" t="s">
        <v>0</v>
      </c>
      <c r="C5" s="32" t="s">
        <v>40</v>
      </c>
      <c r="D5" s="32" t="s">
        <v>32</v>
      </c>
      <c r="E5" s="139" t="s">
        <v>0</v>
      </c>
      <c r="F5" s="32" t="s">
        <v>32</v>
      </c>
      <c r="G5" s="149" t="s">
        <v>0</v>
      </c>
      <c r="H5" s="32" t="s">
        <v>32</v>
      </c>
      <c r="I5" s="139" t="s">
        <v>0</v>
      </c>
      <c r="J5" s="33" t="s">
        <v>32</v>
      </c>
    </row>
    <row r="6" spans="1:11" ht="12.75">
      <c r="A6" s="134"/>
      <c r="B6" s="140"/>
      <c r="C6" s="34" t="s">
        <v>41</v>
      </c>
      <c r="D6" s="34" t="s">
        <v>42</v>
      </c>
      <c r="E6" s="140"/>
      <c r="F6" s="34" t="s">
        <v>42</v>
      </c>
      <c r="G6" s="140"/>
      <c r="H6" s="34" t="s">
        <v>42</v>
      </c>
      <c r="I6" s="140"/>
      <c r="J6" s="35" t="s">
        <v>42</v>
      </c>
    </row>
    <row r="7" spans="1:11" ht="13.5" thickBot="1">
      <c r="A7" s="135"/>
      <c r="B7" s="41">
        <v>-10</v>
      </c>
      <c r="C7" s="41">
        <v>-11</v>
      </c>
      <c r="D7" s="41">
        <v>-12</v>
      </c>
      <c r="E7" s="41">
        <v>-13</v>
      </c>
      <c r="F7" s="41">
        <v>-14</v>
      </c>
      <c r="G7" s="41">
        <v>-15</v>
      </c>
      <c r="H7" s="41">
        <v>-16</v>
      </c>
      <c r="I7" s="41">
        <v>-17</v>
      </c>
      <c r="J7" s="42">
        <v>-18</v>
      </c>
    </row>
    <row r="8" spans="1:11" ht="12.75" customHeight="1" thickBot="1">
      <c r="A8" s="141" t="s">
        <v>120</v>
      </c>
      <c r="B8" s="142"/>
      <c r="C8" s="142"/>
      <c r="D8" s="142"/>
      <c r="E8" s="142"/>
      <c r="F8" s="142"/>
      <c r="G8" s="142"/>
      <c r="H8" s="142"/>
      <c r="I8" s="142"/>
      <c r="J8" s="143"/>
    </row>
    <row r="9" spans="1:11" ht="12.75">
      <c r="A9" s="115" t="s">
        <v>43</v>
      </c>
      <c r="B9" s="119">
        <v>1304</v>
      </c>
      <c r="C9" s="119">
        <v>123755</v>
      </c>
      <c r="D9" s="119">
        <v>1239413.4140000001</v>
      </c>
      <c r="E9" s="119">
        <v>2755</v>
      </c>
      <c r="F9" s="119">
        <v>7343051.1880000001</v>
      </c>
      <c r="G9" s="119">
        <v>89</v>
      </c>
      <c r="H9" s="119">
        <v>19865.056</v>
      </c>
      <c r="I9" s="119">
        <v>650</v>
      </c>
      <c r="J9" s="119">
        <v>1694222.7239999999</v>
      </c>
      <c r="K9" s="120"/>
    </row>
    <row r="10" spans="1:11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1" ht="12.75">
      <c r="A11" s="117" t="s">
        <v>117</v>
      </c>
      <c r="B11" s="115">
        <v>13</v>
      </c>
      <c r="C11" s="115">
        <v>1636</v>
      </c>
      <c r="D11" s="115">
        <v>21932.03</v>
      </c>
      <c r="E11" s="115">
        <v>819</v>
      </c>
      <c r="F11" s="115">
        <v>3472417.9330000002</v>
      </c>
      <c r="G11" s="115">
        <v>41</v>
      </c>
      <c r="H11" s="115">
        <v>1E-3</v>
      </c>
      <c r="I11" s="115">
        <v>29</v>
      </c>
      <c r="J11" s="115">
        <v>17058.078000000001</v>
      </c>
    </row>
    <row r="12" spans="1:11" ht="12.75">
      <c r="A12" s="118" t="s">
        <v>118</v>
      </c>
      <c r="B12" s="116">
        <v>0.99693251533742333</v>
      </c>
      <c r="C12" s="116">
        <v>1.3219667892206375</v>
      </c>
      <c r="D12" s="116">
        <v>1.7695491877256702</v>
      </c>
      <c r="E12" s="116">
        <v>29.727767695099814</v>
      </c>
      <c r="F12" s="116">
        <v>47.288488723524338</v>
      </c>
      <c r="G12" s="116">
        <v>46.067415730337082</v>
      </c>
      <c r="H12" s="116">
        <v>5.0339651697936315E-6</v>
      </c>
      <c r="I12" s="116">
        <v>4.4615384615384617</v>
      </c>
      <c r="J12" s="116">
        <v>1.006837988793261</v>
      </c>
    </row>
    <row r="13" spans="1:11" ht="12.75">
      <c r="A13" s="117" t="s">
        <v>88</v>
      </c>
      <c r="B13" s="115">
        <v>1</v>
      </c>
      <c r="C13" s="115">
        <v>89</v>
      </c>
      <c r="D13" s="115">
        <v>234</v>
      </c>
      <c r="E13" s="115">
        <v>10</v>
      </c>
      <c r="F13" s="115">
        <v>10680.26</v>
      </c>
      <c r="G13" s="115">
        <v>0</v>
      </c>
      <c r="H13" s="115">
        <v>0</v>
      </c>
      <c r="I13" s="115">
        <v>1</v>
      </c>
      <c r="J13" s="115">
        <v>222.1</v>
      </c>
    </row>
    <row r="14" spans="1:11" ht="12.75">
      <c r="A14" s="117" t="s">
        <v>89</v>
      </c>
      <c r="B14" s="115">
        <v>0</v>
      </c>
      <c r="C14" s="115">
        <v>0</v>
      </c>
      <c r="D14" s="115">
        <v>0</v>
      </c>
      <c r="E14" s="115">
        <v>63</v>
      </c>
      <c r="F14" s="115">
        <v>133820.742</v>
      </c>
      <c r="G14" s="115">
        <v>0</v>
      </c>
      <c r="H14" s="115">
        <v>0</v>
      </c>
      <c r="I14" s="115">
        <v>1</v>
      </c>
      <c r="J14" s="115">
        <v>1587.0160000000001</v>
      </c>
    </row>
    <row r="15" spans="1:11" ht="12.75">
      <c r="A15" s="117" t="s">
        <v>90</v>
      </c>
      <c r="B15" s="115">
        <v>0</v>
      </c>
      <c r="C15" s="115">
        <v>0</v>
      </c>
      <c r="D15" s="115">
        <v>0</v>
      </c>
      <c r="E15" s="115">
        <v>125</v>
      </c>
      <c r="F15" s="115">
        <v>348998.30800000002</v>
      </c>
      <c r="G15" s="115">
        <v>41</v>
      </c>
      <c r="H15" s="115">
        <v>1E-3</v>
      </c>
      <c r="I15" s="115">
        <v>0</v>
      </c>
      <c r="J15" s="115">
        <v>0</v>
      </c>
    </row>
    <row r="16" spans="1:11" ht="12.75">
      <c r="A16" s="117" t="s">
        <v>91</v>
      </c>
      <c r="B16" s="115">
        <v>3</v>
      </c>
      <c r="C16" s="115">
        <v>543</v>
      </c>
      <c r="D16" s="115">
        <v>8826.6380000000008</v>
      </c>
      <c r="E16" s="115">
        <v>4</v>
      </c>
      <c r="F16" s="115">
        <v>2754.817</v>
      </c>
      <c r="G16" s="115">
        <v>0</v>
      </c>
      <c r="H16" s="115">
        <v>0</v>
      </c>
      <c r="I16" s="115">
        <v>1</v>
      </c>
      <c r="J16" s="115">
        <v>429.7</v>
      </c>
    </row>
    <row r="17" spans="1:10" ht="12.75">
      <c r="A17" s="117" t="s">
        <v>92</v>
      </c>
      <c r="B17" s="115">
        <v>1</v>
      </c>
      <c r="C17" s="115">
        <v>406</v>
      </c>
      <c r="D17" s="115">
        <v>3395.25</v>
      </c>
      <c r="E17" s="115">
        <v>33</v>
      </c>
      <c r="F17" s="115">
        <v>255476.18</v>
      </c>
      <c r="G17" s="115">
        <v>0</v>
      </c>
      <c r="H17" s="115">
        <v>0</v>
      </c>
      <c r="I17" s="115">
        <v>0</v>
      </c>
      <c r="J17" s="115">
        <v>0</v>
      </c>
    </row>
    <row r="18" spans="1:10" ht="12.75">
      <c r="A18" s="117" t="s">
        <v>93</v>
      </c>
      <c r="B18" s="115">
        <v>0</v>
      </c>
      <c r="C18" s="115">
        <v>0</v>
      </c>
      <c r="D18" s="115">
        <v>0</v>
      </c>
      <c r="E18" s="115">
        <v>57</v>
      </c>
      <c r="F18" s="115">
        <v>920658.33</v>
      </c>
      <c r="G18" s="115">
        <v>0</v>
      </c>
      <c r="H18" s="115">
        <v>0</v>
      </c>
      <c r="I18" s="115">
        <v>0</v>
      </c>
      <c r="J18" s="115">
        <v>0</v>
      </c>
    </row>
    <row r="19" spans="1:10" ht="12.75">
      <c r="A19" s="117" t="s">
        <v>94</v>
      </c>
      <c r="B19" s="115">
        <v>2</v>
      </c>
      <c r="C19" s="115">
        <v>74</v>
      </c>
      <c r="D19" s="115">
        <v>794.39499999999998</v>
      </c>
      <c r="E19" s="115">
        <v>10</v>
      </c>
      <c r="F19" s="115">
        <v>21811.598000000002</v>
      </c>
      <c r="G19" s="115">
        <v>0</v>
      </c>
      <c r="H19" s="115">
        <v>0</v>
      </c>
      <c r="I19" s="115">
        <v>1</v>
      </c>
      <c r="J19" s="115">
        <v>410.51799999999997</v>
      </c>
    </row>
    <row r="20" spans="1:10" ht="12.75">
      <c r="A20" s="117" t="s">
        <v>95</v>
      </c>
      <c r="B20" s="115">
        <v>0</v>
      </c>
      <c r="C20" s="115">
        <v>0</v>
      </c>
      <c r="D20" s="115">
        <v>0</v>
      </c>
      <c r="E20" s="115">
        <v>90</v>
      </c>
      <c r="F20" s="115">
        <v>370956.47100000002</v>
      </c>
      <c r="G20" s="115">
        <v>0</v>
      </c>
      <c r="H20" s="115">
        <v>0</v>
      </c>
      <c r="I20" s="115">
        <v>0</v>
      </c>
      <c r="J20" s="115">
        <v>0</v>
      </c>
    </row>
    <row r="21" spans="1:10" ht="12.75">
      <c r="A21" s="117" t="s">
        <v>96</v>
      </c>
      <c r="B21" s="115">
        <v>2</v>
      </c>
      <c r="C21" s="115">
        <v>102</v>
      </c>
      <c r="D21" s="115">
        <v>942.4</v>
      </c>
      <c r="E21" s="115">
        <v>6</v>
      </c>
      <c r="F21" s="115">
        <v>3717.1019999999999</v>
      </c>
      <c r="G21" s="115">
        <v>0</v>
      </c>
      <c r="H21" s="115">
        <v>0</v>
      </c>
      <c r="I21" s="115">
        <v>0</v>
      </c>
      <c r="J21" s="115">
        <v>0</v>
      </c>
    </row>
    <row r="22" spans="1:10" ht="12.75">
      <c r="A22" s="117" t="s">
        <v>97</v>
      </c>
      <c r="B22" s="115">
        <v>0</v>
      </c>
      <c r="C22" s="115">
        <v>0</v>
      </c>
      <c r="D22" s="115">
        <v>0</v>
      </c>
      <c r="E22" s="115">
        <v>140</v>
      </c>
      <c r="F22" s="115">
        <v>401976.30800000002</v>
      </c>
      <c r="G22" s="115">
        <v>0</v>
      </c>
      <c r="H22" s="115">
        <v>0</v>
      </c>
      <c r="I22" s="115">
        <v>5</v>
      </c>
      <c r="J22" s="115">
        <v>1109.4000000000001</v>
      </c>
    </row>
    <row r="23" spans="1:10" ht="12.75">
      <c r="A23" s="117" t="s">
        <v>98</v>
      </c>
      <c r="B23" s="115">
        <v>0</v>
      </c>
      <c r="C23" s="115">
        <v>0</v>
      </c>
      <c r="D23" s="115">
        <v>0</v>
      </c>
      <c r="E23" s="115">
        <v>62</v>
      </c>
      <c r="F23" s="115">
        <v>288670.23100000003</v>
      </c>
      <c r="G23" s="115">
        <v>0</v>
      </c>
      <c r="H23" s="115">
        <v>0</v>
      </c>
      <c r="I23" s="115">
        <v>2</v>
      </c>
      <c r="J23" s="115">
        <v>5060.7910000000002</v>
      </c>
    </row>
    <row r="24" spans="1:10" ht="12.75">
      <c r="A24" s="117" t="s">
        <v>99</v>
      </c>
      <c r="B24" s="115">
        <v>0</v>
      </c>
      <c r="C24" s="115">
        <v>0</v>
      </c>
      <c r="D24" s="115">
        <v>0</v>
      </c>
      <c r="E24" s="115">
        <v>68</v>
      </c>
      <c r="F24" s="115">
        <v>341297.98</v>
      </c>
      <c r="G24" s="115">
        <v>0</v>
      </c>
      <c r="H24" s="115">
        <v>0</v>
      </c>
      <c r="I24" s="115">
        <v>3</v>
      </c>
      <c r="J24" s="115">
        <v>1391.848</v>
      </c>
    </row>
    <row r="25" spans="1:10" ht="12.75">
      <c r="A25" s="117" t="s">
        <v>100</v>
      </c>
      <c r="B25" s="115">
        <v>0</v>
      </c>
      <c r="C25" s="115">
        <v>0</v>
      </c>
      <c r="D25" s="115">
        <v>0</v>
      </c>
      <c r="E25" s="115">
        <v>5</v>
      </c>
      <c r="F25" s="115">
        <v>36011.680999999997</v>
      </c>
      <c r="G25" s="115">
        <v>0</v>
      </c>
      <c r="H25" s="115">
        <v>0</v>
      </c>
      <c r="I25" s="115">
        <v>4</v>
      </c>
      <c r="J25" s="115">
        <v>2314.2840000000001</v>
      </c>
    </row>
    <row r="26" spans="1:10" ht="12.75">
      <c r="A26" s="117" t="s">
        <v>101</v>
      </c>
      <c r="B26" s="115">
        <v>0</v>
      </c>
      <c r="C26" s="115">
        <v>0</v>
      </c>
      <c r="D26" s="115">
        <v>0</v>
      </c>
      <c r="E26" s="115">
        <v>1</v>
      </c>
      <c r="F26" s="115">
        <v>956.87400000000002</v>
      </c>
      <c r="G26" s="115">
        <v>0</v>
      </c>
      <c r="H26" s="115">
        <v>0</v>
      </c>
      <c r="I26" s="115">
        <v>0</v>
      </c>
      <c r="J26" s="115">
        <v>0</v>
      </c>
    </row>
    <row r="27" spans="1:10" ht="12.75">
      <c r="A27" s="117" t="s">
        <v>102</v>
      </c>
      <c r="B27" s="115">
        <v>1</v>
      </c>
      <c r="C27" s="115">
        <v>0</v>
      </c>
      <c r="D27" s="115">
        <v>2495.6080000000002</v>
      </c>
      <c r="E27" s="115">
        <v>103</v>
      </c>
      <c r="F27" s="115">
        <v>269501.516</v>
      </c>
      <c r="G27" s="115">
        <v>0</v>
      </c>
      <c r="H27" s="115">
        <v>0</v>
      </c>
      <c r="I27" s="115">
        <v>1</v>
      </c>
      <c r="J27" s="115">
        <v>931.77099999999996</v>
      </c>
    </row>
    <row r="28" spans="1:10" ht="12.75">
      <c r="A28" s="117" t="s">
        <v>103</v>
      </c>
      <c r="B28" s="115">
        <v>3</v>
      </c>
      <c r="C28" s="115">
        <v>422</v>
      </c>
      <c r="D28" s="115">
        <v>5243.7389999999996</v>
      </c>
      <c r="E28" s="115">
        <v>38</v>
      </c>
      <c r="F28" s="115">
        <v>59013.161999999997</v>
      </c>
      <c r="G28" s="115">
        <v>0</v>
      </c>
      <c r="H28" s="115">
        <v>0</v>
      </c>
      <c r="I28" s="115">
        <v>9</v>
      </c>
      <c r="J28" s="115">
        <v>3125.1</v>
      </c>
    </row>
    <row r="29" spans="1:10" ht="12.75">
      <c r="A29" s="117" t="s">
        <v>104</v>
      </c>
      <c r="B29" s="115">
        <v>0</v>
      </c>
      <c r="C29" s="115">
        <v>0</v>
      </c>
      <c r="D29" s="115">
        <v>0</v>
      </c>
      <c r="E29" s="115">
        <v>4</v>
      </c>
      <c r="F29" s="115">
        <v>6116.3729999999996</v>
      </c>
      <c r="G29" s="115">
        <v>0</v>
      </c>
      <c r="H29" s="115">
        <v>0</v>
      </c>
      <c r="I29" s="115">
        <v>1</v>
      </c>
      <c r="J29" s="115">
        <v>475.55</v>
      </c>
    </row>
    <row r="30" spans="1:10" ht="13.5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3.5" thickBot="1">
      <c r="A31" s="141" t="s">
        <v>121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ht="12.75">
      <c r="A32" s="115" t="s">
        <v>43</v>
      </c>
      <c r="B32" s="115">
        <v>1027</v>
      </c>
      <c r="C32" s="115">
        <v>103013</v>
      </c>
      <c r="D32" s="115">
        <v>940950.72600000002</v>
      </c>
      <c r="E32" s="115">
        <v>2644</v>
      </c>
      <c r="F32" s="115">
        <v>8158171.6430000002</v>
      </c>
      <c r="G32" s="115">
        <v>82</v>
      </c>
      <c r="H32" s="115">
        <v>2112.6979999999999</v>
      </c>
      <c r="I32" s="115">
        <v>921</v>
      </c>
      <c r="J32" s="115">
        <v>1395989.101</v>
      </c>
    </row>
    <row r="33" spans="1:10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 ht="12.75">
      <c r="A34" s="117" t="s">
        <v>117</v>
      </c>
      <c r="B34" s="117">
        <v>26</v>
      </c>
      <c r="C34" s="117">
        <v>8109</v>
      </c>
      <c r="D34" s="117">
        <v>140169.658</v>
      </c>
      <c r="E34" s="117">
        <v>968</v>
      </c>
      <c r="F34" s="117">
        <v>3634967.7450000001</v>
      </c>
      <c r="G34" s="117">
        <v>73</v>
      </c>
      <c r="H34" s="117">
        <v>0</v>
      </c>
      <c r="I34" s="117">
        <v>46</v>
      </c>
      <c r="J34" s="117">
        <v>83557.519</v>
      </c>
    </row>
    <row r="35" spans="1:10" ht="12.75">
      <c r="A35" s="118" t="s">
        <v>118</v>
      </c>
      <c r="B35" s="116">
        <v>2.5316455696202533</v>
      </c>
      <c r="C35" s="116">
        <v>7.8718220030481598</v>
      </c>
      <c r="D35" s="116">
        <v>14.896599165810089</v>
      </c>
      <c r="E35" s="116">
        <v>36.611195158850229</v>
      </c>
      <c r="F35" s="116">
        <v>44.556156747681705</v>
      </c>
      <c r="G35" s="116">
        <v>89.024390243902445</v>
      </c>
      <c r="H35" s="116">
        <v>0</v>
      </c>
      <c r="I35" s="116">
        <v>4.9945711183496204</v>
      </c>
      <c r="J35" s="116">
        <v>5.9855423613368171</v>
      </c>
    </row>
    <row r="36" spans="1:10" ht="12.75">
      <c r="A36" s="117" t="s">
        <v>88</v>
      </c>
      <c r="B36" s="117">
        <v>2</v>
      </c>
      <c r="C36" s="117">
        <v>156</v>
      </c>
      <c r="D36" s="117">
        <v>2159.944</v>
      </c>
      <c r="E36" s="117">
        <v>25</v>
      </c>
      <c r="F36" s="117">
        <v>46772.474000000002</v>
      </c>
      <c r="G36" s="117">
        <v>0</v>
      </c>
      <c r="H36" s="117">
        <v>0</v>
      </c>
      <c r="I36" s="117">
        <v>9</v>
      </c>
      <c r="J36" s="117">
        <v>21346.605</v>
      </c>
    </row>
    <row r="37" spans="1:10" ht="12.75">
      <c r="A37" s="117" t="s">
        <v>89</v>
      </c>
      <c r="B37" s="117">
        <v>0</v>
      </c>
      <c r="C37" s="117">
        <v>0</v>
      </c>
      <c r="D37" s="117">
        <v>0</v>
      </c>
      <c r="E37" s="117">
        <v>59</v>
      </c>
      <c r="F37" s="117">
        <v>103365.317</v>
      </c>
      <c r="G37" s="117">
        <v>0</v>
      </c>
      <c r="H37" s="117">
        <v>0</v>
      </c>
      <c r="I37" s="117">
        <v>3</v>
      </c>
      <c r="J37" s="117">
        <v>6000</v>
      </c>
    </row>
    <row r="38" spans="1:10" ht="12.75">
      <c r="A38" s="117" t="s">
        <v>90</v>
      </c>
      <c r="B38" s="117">
        <v>0</v>
      </c>
      <c r="C38" s="117">
        <v>0</v>
      </c>
      <c r="D38" s="117">
        <v>0</v>
      </c>
      <c r="E38" s="117">
        <v>177</v>
      </c>
      <c r="F38" s="117">
        <v>503510.45799999998</v>
      </c>
      <c r="G38" s="117">
        <v>73</v>
      </c>
      <c r="H38" s="117">
        <v>0</v>
      </c>
      <c r="I38" s="117">
        <v>0</v>
      </c>
      <c r="J38" s="117">
        <v>0</v>
      </c>
    </row>
    <row r="39" spans="1:10" ht="12.75">
      <c r="A39" s="117" t="s">
        <v>91</v>
      </c>
      <c r="B39" s="117">
        <v>4</v>
      </c>
      <c r="C39" s="117">
        <v>659</v>
      </c>
      <c r="D39" s="117">
        <v>3864.328</v>
      </c>
      <c r="E39" s="117">
        <v>13</v>
      </c>
      <c r="F39" s="117">
        <v>15872.986999999999</v>
      </c>
      <c r="G39" s="117">
        <v>0</v>
      </c>
      <c r="H39" s="117">
        <v>0</v>
      </c>
      <c r="I39" s="117">
        <v>0</v>
      </c>
      <c r="J39" s="117">
        <v>0</v>
      </c>
    </row>
    <row r="40" spans="1:10" ht="12.75">
      <c r="A40" s="117" t="s">
        <v>92</v>
      </c>
      <c r="B40" s="117">
        <v>0</v>
      </c>
      <c r="C40" s="117">
        <v>0</v>
      </c>
      <c r="D40" s="117">
        <v>0</v>
      </c>
      <c r="E40" s="117">
        <v>38</v>
      </c>
      <c r="F40" s="117">
        <v>275173.83600000001</v>
      </c>
      <c r="G40" s="117">
        <v>0</v>
      </c>
      <c r="H40" s="117">
        <v>0</v>
      </c>
      <c r="I40" s="117">
        <v>2</v>
      </c>
      <c r="J40" s="117">
        <v>5518.326</v>
      </c>
    </row>
    <row r="41" spans="1:10" ht="12.75">
      <c r="A41" s="117" t="s">
        <v>93</v>
      </c>
      <c r="B41" s="117">
        <v>3</v>
      </c>
      <c r="C41" s="117">
        <v>1073</v>
      </c>
      <c r="D41" s="117">
        <v>5051.5020000000004</v>
      </c>
      <c r="E41" s="117">
        <v>53</v>
      </c>
      <c r="F41" s="117">
        <v>84877.149000000005</v>
      </c>
      <c r="G41" s="117">
        <v>0</v>
      </c>
      <c r="H41" s="117">
        <v>0</v>
      </c>
      <c r="I41" s="117">
        <v>8</v>
      </c>
      <c r="J41" s="117">
        <v>9981.0370000000003</v>
      </c>
    </row>
    <row r="42" spans="1:10" ht="12.75">
      <c r="A42" s="117" t="s">
        <v>94</v>
      </c>
      <c r="B42" s="117">
        <v>5</v>
      </c>
      <c r="C42" s="117">
        <v>2594</v>
      </c>
      <c r="D42" s="117">
        <v>25383.007000000001</v>
      </c>
      <c r="E42" s="117">
        <v>21</v>
      </c>
      <c r="F42" s="117">
        <v>49453.103999999999</v>
      </c>
      <c r="G42" s="117">
        <v>0</v>
      </c>
      <c r="H42" s="117">
        <v>0</v>
      </c>
      <c r="I42" s="117">
        <v>1</v>
      </c>
      <c r="J42" s="117">
        <v>804.08399999999995</v>
      </c>
    </row>
    <row r="43" spans="1:10" ht="12.75">
      <c r="A43" s="117" t="s">
        <v>95</v>
      </c>
      <c r="B43" s="117">
        <v>0</v>
      </c>
      <c r="C43" s="117">
        <v>0</v>
      </c>
      <c r="D43" s="117">
        <v>0</v>
      </c>
      <c r="E43" s="117">
        <v>64</v>
      </c>
      <c r="F43" s="117">
        <v>131130.65900000001</v>
      </c>
      <c r="G43" s="117">
        <v>0</v>
      </c>
      <c r="H43" s="117">
        <v>0</v>
      </c>
      <c r="I43" s="117">
        <v>2</v>
      </c>
      <c r="J43" s="117">
        <v>5650.3909999999996</v>
      </c>
    </row>
    <row r="44" spans="1:10" ht="12.75">
      <c r="A44" s="117" t="s">
        <v>96</v>
      </c>
      <c r="B44" s="117">
        <v>2</v>
      </c>
      <c r="C44" s="117">
        <v>206</v>
      </c>
      <c r="D44" s="117">
        <v>3861</v>
      </c>
      <c r="E44" s="117">
        <v>5</v>
      </c>
      <c r="F44" s="117">
        <v>6774.8490000000002</v>
      </c>
      <c r="G44" s="117">
        <v>0</v>
      </c>
      <c r="H44" s="117">
        <v>0</v>
      </c>
      <c r="I44" s="117">
        <v>0</v>
      </c>
      <c r="J44" s="117">
        <v>0</v>
      </c>
    </row>
    <row r="45" spans="1:10" ht="12.75">
      <c r="A45" s="117" t="s">
        <v>97</v>
      </c>
      <c r="B45" s="117">
        <v>0</v>
      </c>
      <c r="C45" s="117">
        <v>0</v>
      </c>
      <c r="D45" s="117">
        <v>0</v>
      </c>
      <c r="E45" s="117">
        <v>71</v>
      </c>
      <c r="F45" s="117">
        <v>434361.076</v>
      </c>
      <c r="G45" s="117">
        <v>0</v>
      </c>
      <c r="H45" s="117">
        <v>0</v>
      </c>
      <c r="I45" s="117">
        <v>0</v>
      </c>
      <c r="J45" s="117">
        <v>0</v>
      </c>
    </row>
    <row r="46" spans="1:10" ht="12.75">
      <c r="A46" s="117" t="s">
        <v>98</v>
      </c>
      <c r="B46" s="117">
        <v>0</v>
      </c>
      <c r="C46" s="117">
        <v>0</v>
      </c>
      <c r="D46" s="117">
        <v>0</v>
      </c>
      <c r="E46" s="117">
        <v>83</v>
      </c>
      <c r="F46" s="117">
        <v>1220123.1769999999</v>
      </c>
      <c r="G46" s="117">
        <v>0</v>
      </c>
      <c r="H46" s="117">
        <v>0</v>
      </c>
      <c r="I46" s="117">
        <v>3</v>
      </c>
      <c r="J46" s="117">
        <v>2100</v>
      </c>
    </row>
    <row r="47" spans="1:10" ht="12.75">
      <c r="A47" s="117" t="s">
        <v>99</v>
      </c>
      <c r="B47" s="117">
        <v>5</v>
      </c>
      <c r="C47" s="117">
        <v>2849</v>
      </c>
      <c r="D47" s="117">
        <v>93879.945999999996</v>
      </c>
      <c r="E47" s="117">
        <v>105</v>
      </c>
      <c r="F47" s="117">
        <v>219670.89499999999</v>
      </c>
      <c r="G47" s="117">
        <v>0</v>
      </c>
      <c r="H47" s="117">
        <v>0</v>
      </c>
      <c r="I47" s="117">
        <v>6</v>
      </c>
      <c r="J47" s="117">
        <v>6017.9449999999997</v>
      </c>
    </row>
    <row r="48" spans="1:10" ht="12.75">
      <c r="A48" s="117" t="s">
        <v>100</v>
      </c>
      <c r="B48" s="117">
        <v>2</v>
      </c>
      <c r="C48" s="117">
        <v>244</v>
      </c>
      <c r="D48" s="117">
        <v>2292.89</v>
      </c>
      <c r="E48" s="117">
        <v>12</v>
      </c>
      <c r="F48" s="117">
        <v>87058.384999999995</v>
      </c>
      <c r="G48" s="117">
        <v>0</v>
      </c>
      <c r="H48" s="117">
        <v>0</v>
      </c>
      <c r="I48" s="117">
        <v>5</v>
      </c>
      <c r="J48" s="117">
        <v>1800.5329999999999</v>
      </c>
    </row>
    <row r="49" spans="1:10" ht="12.75">
      <c r="A49" s="117" t="s">
        <v>101</v>
      </c>
      <c r="B49" s="117">
        <v>0</v>
      </c>
      <c r="C49" s="117">
        <v>0</v>
      </c>
      <c r="D49" s="117">
        <v>0</v>
      </c>
      <c r="E49" s="117">
        <v>1</v>
      </c>
      <c r="F49" s="117">
        <v>4195.4579999999996</v>
      </c>
      <c r="G49" s="117">
        <v>0</v>
      </c>
      <c r="H49" s="117">
        <v>0</v>
      </c>
      <c r="I49" s="117">
        <v>0</v>
      </c>
      <c r="J49" s="117">
        <v>0</v>
      </c>
    </row>
    <row r="50" spans="1:10" ht="12.75">
      <c r="A50" s="117" t="s">
        <v>102</v>
      </c>
      <c r="B50" s="117">
        <v>0</v>
      </c>
      <c r="C50" s="117">
        <v>0</v>
      </c>
      <c r="D50" s="117">
        <v>0</v>
      </c>
      <c r="E50" s="117">
        <v>183</v>
      </c>
      <c r="F50" s="117">
        <v>357289.54</v>
      </c>
      <c r="G50" s="117">
        <v>0</v>
      </c>
      <c r="H50" s="117">
        <v>0</v>
      </c>
      <c r="I50" s="117">
        <v>5</v>
      </c>
      <c r="J50" s="117">
        <v>22931.491999999998</v>
      </c>
    </row>
    <row r="51" spans="1:10" ht="12.75">
      <c r="A51" s="117" t="s">
        <v>103</v>
      </c>
      <c r="B51" s="117">
        <v>3</v>
      </c>
      <c r="C51" s="117">
        <v>328</v>
      </c>
      <c r="D51" s="117">
        <v>3677.0410000000002</v>
      </c>
      <c r="E51" s="117">
        <v>54</v>
      </c>
      <c r="F51" s="117">
        <v>92812.619000000006</v>
      </c>
      <c r="G51" s="117">
        <v>0</v>
      </c>
      <c r="H51" s="117">
        <v>0</v>
      </c>
      <c r="I51" s="117">
        <v>2</v>
      </c>
      <c r="J51" s="117">
        <v>1407.106</v>
      </c>
    </row>
    <row r="52" spans="1:10" ht="12.75">
      <c r="A52" s="117" t="s">
        <v>104</v>
      </c>
      <c r="B52" s="117">
        <v>0</v>
      </c>
      <c r="C52" s="117">
        <v>0</v>
      </c>
      <c r="D52" s="117">
        <v>0</v>
      </c>
      <c r="E52" s="117">
        <v>4</v>
      </c>
      <c r="F52" s="117">
        <v>2525.7620000000002</v>
      </c>
      <c r="G52" s="117">
        <v>0</v>
      </c>
      <c r="H52" s="117">
        <v>0</v>
      </c>
      <c r="I52" s="117">
        <v>0</v>
      </c>
      <c r="J52" s="117">
        <v>0</v>
      </c>
    </row>
  </sheetData>
  <mergeCells count="13">
    <mergeCell ref="I5:I6"/>
    <mergeCell ref="A8:J8"/>
    <mergeCell ref="A31:J31"/>
    <mergeCell ref="A1:J1"/>
    <mergeCell ref="A3:J3"/>
    <mergeCell ref="A4:A7"/>
    <mergeCell ref="B4:D4"/>
    <mergeCell ref="E4:F4"/>
    <mergeCell ref="G4:H4"/>
    <mergeCell ref="I4:J4"/>
    <mergeCell ref="B5:B6"/>
    <mergeCell ref="E5:E6"/>
    <mergeCell ref="G5:G6"/>
  </mergeCells>
  <conditionalFormatting sqref="B9:J9">
    <cfRule type="expression" dxfId="19" priority="4" stopIfTrue="1">
      <formula>B9&lt;&gt;SUM(B11,B31,B41,B48,B56,B68,B77,B86,B95,B106,B116,B126,B134,B144,B153,B161,B170)</formula>
    </cfRule>
  </conditionalFormatting>
  <conditionalFormatting sqref="B11:J11">
    <cfRule type="expression" dxfId="18" priority="3" stopIfTrue="1">
      <formula>B11&lt;&gt;SUM(B13:B29)</formula>
    </cfRule>
  </conditionalFormatting>
  <conditionalFormatting sqref="B32:J32">
    <cfRule type="expression" dxfId="17" priority="2" stopIfTrue="1">
      <formula>B32&lt;&gt;SUM(B34,B54,B64,B71,B79,B91,B100,B109,B118,B129,B139,B149,B157,B167,B176,B184,B193)</formula>
    </cfRule>
  </conditionalFormatting>
  <conditionalFormatting sqref="B34:J34">
    <cfRule type="expression" dxfId="16" priority="1" stopIfTrue="1">
      <formula>B34&lt;&gt;SUM(B36:B52)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6513-359A-4C03-8AC0-2A17C1F40B86}">
  <dimension ref="A1:J52"/>
  <sheetViews>
    <sheetView topLeftCell="A17" zoomScale="115" zoomScaleNormal="115" workbookViewId="0">
      <selection activeCell="F44" sqref="F44"/>
    </sheetView>
  </sheetViews>
  <sheetFormatPr defaultRowHeight="12"/>
  <cols>
    <col min="1" max="1" width="20.140625" customWidth="1"/>
    <col min="3" max="4" width="13.42578125" customWidth="1"/>
    <col min="6" max="6" width="14.140625" customWidth="1"/>
    <col min="7" max="7" width="14.5703125" customWidth="1"/>
    <col min="10" max="10" width="14.140625" customWidth="1"/>
  </cols>
  <sheetData>
    <row r="1" spans="1:10" ht="12.75">
      <c r="A1" s="150" t="s">
        <v>106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151" t="s">
        <v>35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32"/>
      <c r="B4" s="152" t="s">
        <v>37</v>
      </c>
      <c r="C4" s="152"/>
      <c r="D4" s="152"/>
      <c r="E4" s="152" t="s">
        <v>48</v>
      </c>
      <c r="F4" s="152"/>
      <c r="G4" s="152"/>
      <c r="H4" s="152" t="s">
        <v>7</v>
      </c>
      <c r="I4" s="152"/>
      <c r="J4" s="152"/>
    </row>
    <row r="5" spans="1:10" ht="12.75">
      <c r="A5" s="46" t="s">
        <v>49</v>
      </c>
      <c r="B5" s="153" t="s">
        <v>0</v>
      </c>
      <c r="C5" s="32" t="s">
        <v>40</v>
      </c>
      <c r="D5" s="32" t="s">
        <v>32</v>
      </c>
      <c r="E5" s="153" t="s">
        <v>0</v>
      </c>
      <c r="F5" s="32" t="s">
        <v>40</v>
      </c>
      <c r="G5" s="32" t="s">
        <v>32</v>
      </c>
      <c r="H5" s="153" t="s">
        <v>0</v>
      </c>
      <c r="I5" s="32" t="s">
        <v>40</v>
      </c>
      <c r="J5" s="32" t="s">
        <v>32</v>
      </c>
    </row>
    <row r="6" spans="1:10" ht="12.75">
      <c r="A6" s="46" t="s">
        <v>50</v>
      </c>
      <c r="B6" s="153"/>
      <c r="C6" s="34" t="s">
        <v>41</v>
      </c>
      <c r="D6" s="34" t="s">
        <v>42</v>
      </c>
      <c r="E6" s="153"/>
      <c r="F6" s="34" t="s">
        <v>41</v>
      </c>
      <c r="G6" s="34" t="s">
        <v>42</v>
      </c>
      <c r="H6" s="153"/>
      <c r="I6" s="34" t="s">
        <v>41</v>
      </c>
      <c r="J6" s="34" t="s">
        <v>42</v>
      </c>
    </row>
    <row r="7" spans="1:10" ht="13.5" thickBot="1">
      <c r="A7" s="47"/>
      <c r="B7" s="48">
        <v>-1</v>
      </c>
      <c r="C7" s="48">
        <v>-2</v>
      </c>
      <c r="D7" s="48">
        <v>-3</v>
      </c>
      <c r="E7" s="48">
        <v>-4</v>
      </c>
      <c r="F7" s="48">
        <v>-5</v>
      </c>
      <c r="G7" s="48">
        <v>-6</v>
      </c>
      <c r="H7" s="48">
        <v>-7</v>
      </c>
      <c r="I7" s="48">
        <v>-8</v>
      </c>
      <c r="J7" s="48">
        <v>-9</v>
      </c>
    </row>
    <row r="8" spans="1:10" ht="13.5" thickBot="1">
      <c r="A8" s="141" t="s">
        <v>120</v>
      </c>
      <c r="B8" s="142"/>
      <c r="C8" s="142"/>
      <c r="D8" s="142"/>
      <c r="E8" s="142"/>
      <c r="F8" s="142"/>
      <c r="G8" s="142"/>
      <c r="H8" s="142"/>
      <c r="I8" s="142"/>
      <c r="J8" s="143"/>
    </row>
    <row r="9" spans="1:10" ht="12.75">
      <c r="A9" s="115" t="s">
        <v>43</v>
      </c>
      <c r="B9" s="115">
        <v>23009</v>
      </c>
      <c r="C9" s="115">
        <v>4184696</v>
      </c>
      <c r="D9" s="115">
        <v>47342519.348999999</v>
      </c>
      <c r="E9" s="115">
        <v>19200</v>
      </c>
      <c r="F9" s="115">
        <v>2626661</v>
      </c>
      <c r="G9" s="115">
        <v>30779164.357999999</v>
      </c>
      <c r="H9" s="115">
        <v>289</v>
      </c>
      <c r="I9" s="115">
        <v>36218</v>
      </c>
      <c r="J9" s="115">
        <v>491781.26699999999</v>
      </c>
    </row>
    <row r="10" spans="1:10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7" t="s">
        <v>117</v>
      </c>
      <c r="B11" s="115">
        <v>1035</v>
      </c>
      <c r="C11" s="115">
        <v>878500</v>
      </c>
      <c r="D11" s="115">
        <v>9734705.1610000003</v>
      </c>
      <c r="E11" s="115">
        <v>779</v>
      </c>
      <c r="F11" s="115">
        <v>196153</v>
      </c>
      <c r="G11" s="115">
        <v>2923297.9589999998</v>
      </c>
      <c r="H11" s="115">
        <v>1</v>
      </c>
      <c r="I11" s="115">
        <v>84</v>
      </c>
      <c r="J11" s="115">
        <v>1444.066</v>
      </c>
    </row>
    <row r="12" spans="1:10" ht="12.75">
      <c r="A12" s="118" t="s">
        <v>118</v>
      </c>
      <c r="B12" s="116">
        <v>4.4982398192011823</v>
      </c>
      <c r="C12" s="116">
        <v>20.993161749383944</v>
      </c>
      <c r="D12" s="116">
        <v>20.56228797043439</v>
      </c>
      <c r="E12" s="116">
        <v>4.057291666666667</v>
      </c>
      <c r="F12" s="116">
        <v>7.4677699177777415</v>
      </c>
      <c r="G12" s="116">
        <v>9.4976521292079461</v>
      </c>
      <c r="H12" s="116">
        <v>0.34602076124567477</v>
      </c>
      <c r="I12" s="116">
        <v>0.23192887514495555</v>
      </c>
      <c r="J12" s="116">
        <v>0.2936398958035138</v>
      </c>
    </row>
    <row r="13" spans="1:10" ht="12.75">
      <c r="A13" s="117" t="s">
        <v>88</v>
      </c>
      <c r="B13" s="115">
        <v>143</v>
      </c>
      <c r="C13" s="115">
        <v>35861</v>
      </c>
      <c r="D13" s="115">
        <v>429164.44299999997</v>
      </c>
      <c r="E13" s="115">
        <v>104</v>
      </c>
      <c r="F13" s="115">
        <v>22073</v>
      </c>
      <c r="G13" s="115">
        <v>283367.70600000001</v>
      </c>
      <c r="H13" s="115">
        <v>0</v>
      </c>
      <c r="I13" s="115">
        <v>0</v>
      </c>
      <c r="J13" s="115">
        <v>0</v>
      </c>
    </row>
    <row r="14" spans="1:10" ht="12.75">
      <c r="A14" s="117" t="s">
        <v>89</v>
      </c>
      <c r="B14" s="115">
        <v>93</v>
      </c>
      <c r="C14" s="115">
        <v>27587</v>
      </c>
      <c r="D14" s="115">
        <v>424783.06799999997</v>
      </c>
      <c r="E14" s="115">
        <v>88</v>
      </c>
      <c r="F14" s="115">
        <v>26187</v>
      </c>
      <c r="G14" s="115">
        <v>405200.98599999998</v>
      </c>
      <c r="H14" s="115">
        <v>0</v>
      </c>
      <c r="I14" s="115">
        <v>0</v>
      </c>
      <c r="J14" s="115">
        <v>0</v>
      </c>
    </row>
    <row r="15" spans="1:10" ht="12.75">
      <c r="A15" s="117" t="s">
        <v>90</v>
      </c>
      <c r="B15" s="115">
        <v>18</v>
      </c>
      <c r="C15" s="115">
        <v>15515</v>
      </c>
      <c r="D15" s="115">
        <v>142433.65599999999</v>
      </c>
      <c r="E15" s="115">
        <v>18</v>
      </c>
      <c r="F15" s="115">
        <v>15515</v>
      </c>
      <c r="G15" s="115">
        <v>142433.65599999999</v>
      </c>
      <c r="H15" s="115">
        <v>0</v>
      </c>
      <c r="I15" s="115">
        <v>0</v>
      </c>
      <c r="J15" s="115">
        <v>0</v>
      </c>
    </row>
    <row r="16" spans="1:10" ht="12.75">
      <c r="A16" s="117" t="s">
        <v>91</v>
      </c>
      <c r="B16" s="115">
        <v>38</v>
      </c>
      <c r="C16" s="115">
        <v>9080</v>
      </c>
      <c r="D16" s="115">
        <v>99731.582999999999</v>
      </c>
      <c r="E16" s="115">
        <v>29</v>
      </c>
      <c r="F16" s="115">
        <v>6278</v>
      </c>
      <c r="G16" s="115">
        <v>69899.58</v>
      </c>
      <c r="H16" s="115">
        <v>0</v>
      </c>
      <c r="I16" s="115">
        <v>0</v>
      </c>
      <c r="J16" s="115">
        <v>0</v>
      </c>
    </row>
    <row r="17" spans="1:10" ht="12.75">
      <c r="A17" s="117" t="s">
        <v>92</v>
      </c>
      <c r="B17" s="115">
        <v>6</v>
      </c>
      <c r="C17" s="115">
        <v>2263</v>
      </c>
      <c r="D17" s="115">
        <v>32431.110999999997</v>
      </c>
      <c r="E17" s="115">
        <v>3</v>
      </c>
      <c r="F17" s="115">
        <v>1076</v>
      </c>
      <c r="G17" s="115">
        <v>15770.886</v>
      </c>
      <c r="H17" s="115">
        <v>0</v>
      </c>
      <c r="I17" s="115">
        <v>0</v>
      </c>
      <c r="J17" s="115">
        <v>0</v>
      </c>
    </row>
    <row r="18" spans="1:10" ht="12.75">
      <c r="A18" s="117" t="s">
        <v>93</v>
      </c>
      <c r="B18" s="115">
        <v>42</v>
      </c>
      <c r="C18" s="115">
        <v>25056</v>
      </c>
      <c r="D18" s="115">
        <v>353506.79499999998</v>
      </c>
      <c r="E18" s="115">
        <v>26</v>
      </c>
      <c r="F18" s="115">
        <v>6496</v>
      </c>
      <c r="G18" s="115">
        <v>87821.974000000002</v>
      </c>
      <c r="H18" s="115">
        <v>0</v>
      </c>
      <c r="I18" s="115">
        <v>0</v>
      </c>
      <c r="J18" s="115">
        <v>0</v>
      </c>
    </row>
    <row r="19" spans="1:10" ht="12.75">
      <c r="A19" s="117" t="s">
        <v>94</v>
      </c>
      <c r="B19" s="115">
        <v>56</v>
      </c>
      <c r="C19" s="115">
        <v>10760</v>
      </c>
      <c r="D19" s="115">
        <v>188001.554</v>
      </c>
      <c r="E19" s="115">
        <v>44</v>
      </c>
      <c r="F19" s="115">
        <v>7785</v>
      </c>
      <c r="G19" s="115">
        <v>123667.342</v>
      </c>
      <c r="H19" s="115">
        <v>0</v>
      </c>
      <c r="I19" s="115">
        <v>0</v>
      </c>
      <c r="J19" s="115">
        <v>0</v>
      </c>
    </row>
    <row r="20" spans="1:10" ht="12.75">
      <c r="A20" s="117" t="s">
        <v>95</v>
      </c>
      <c r="B20" s="115">
        <v>80</v>
      </c>
      <c r="C20" s="115">
        <v>25039</v>
      </c>
      <c r="D20" s="115">
        <v>437502.76</v>
      </c>
      <c r="E20" s="115">
        <v>67</v>
      </c>
      <c r="F20" s="115">
        <v>21479</v>
      </c>
      <c r="G20" s="115">
        <v>372966.41899999999</v>
      </c>
      <c r="H20" s="115">
        <v>0</v>
      </c>
      <c r="I20" s="115">
        <v>0</v>
      </c>
      <c r="J20" s="115">
        <v>0</v>
      </c>
    </row>
    <row r="21" spans="1:10" ht="12.75">
      <c r="A21" s="117" t="s">
        <v>96</v>
      </c>
      <c r="B21" s="115">
        <v>23</v>
      </c>
      <c r="C21" s="115">
        <v>3506</v>
      </c>
      <c r="D21" s="115">
        <v>33327.403999999995</v>
      </c>
      <c r="E21" s="115">
        <v>13</v>
      </c>
      <c r="F21" s="115">
        <v>1308</v>
      </c>
      <c r="G21" s="115">
        <v>12421.912</v>
      </c>
      <c r="H21" s="115">
        <v>0</v>
      </c>
      <c r="I21" s="115">
        <v>0</v>
      </c>
      <c r="J21" s="115">
        <v>0</v>
      </c>
    </row>
    <row r="22" spans="1:10" ht="12.75">
      <c r="A22" s="117" t="s">
        <v>97</v>
      </c>
      <c r="B22" s="115">
        <v>161</v>
      </c>
      <c r="C22" s="115">
        <v>58299</v>
      </c>
      <c r="D22" s="115">
        <v>987966.44900000002</v>
      </c>
      <c r="E22" s="115">
        <v>147</v>
      </c>
      <c r="F22" s="115">
        <v>41246</v>
      </c>
      <c r="G22" s="115">
        <v>726381.96400000004</v>
      </c>
      <c r="H22" s="115">
        <v>0</v>
      </c>
      <c r="I22" s="115">
        <v>0</v>
      </c>
      <c r="J22" s="115">
        <v>0</v>
      </c>
    </row>
    <row r="23" spans="1:10" ht="12.75">
      <c r="A23" s="117" t="s">
        <v>98</v>
      </c>
      <c r="B23" s="115">
        <v>22</v>
      </c>
      <c r="C23" s="115">
        <v>3609</v>
      </c>
      <c r="D23" s="115">
        <v>54957.798999999999</v>
      </c>
      <c r="E23" s="115">
        <v>22</v>
      </c>
      <c r="F23" s="115">
        <v>3609</v>
      </c>
      <c r="G23" s="115">
        <v>54957.798999999999</v>
      </c>
      <c r="H23" s="115">
        <v>0</v>
      </c>
      <c r="I23" s="115">
        <v>0</v>
      </c>
      <c r="J23" s="115">
        <v>0</v>
      </c>
    </row>
    <row r="24" spans="1:10" ht="12.75">
      <c r="A24" s="117" t="s">
        <v>99</v>
      </c>
      <c r="B24" s="115">
        <v>34</v>
      </c>
      <c r="C24" s="115">
        <v>579458</v>
      </c>
      <c r="D24" s="115">
        <v>5490665.1119999997</v>
      </c>
      <c r="E24" s="115">
        <v>24</v>
      </c>
      <c r="F24" s="115">
        <v>5036</v>
      </c>
      <c r="G24" s="115">
        <v>86622.873000000007</v>
      </c>
      <c r="H24" s="115">
        <v>1</v>
      </c>
      <c r="I24" s="115">
        <v>84</v>
      </c>
      <c r="J24" s="115">
        <v>1444.066</v>
      </c>
    </row>
    <row r="25" spans="1:10" ht="12.75">
      <c r="A25" s="117" t="s">
        <v>100</v>
      </c>
      <c r="B25" s="115">
        <v>52</v>
      </c>
      <c r="C25" s="115">
        <v>22702</v>
      </c>
      <c r="D25" s="115">
        <v>256486.53899999999</v>
      </c>
      <c r="E25" s="115">
        <v>22</v>
      </c>
      <c r="F25" s="115">
        <v>6602</v>
      </c>
      <c r="G25" s="115">
        <v>82927.918999999994</v>
      </c>
      <c r="H25" s="115">
        <v>0</v>
      </c>
      <c r="I25" s="115">
        <v>0</v>
      </c>
      <c r="J25" s="115">
        <v>0</v>
      </c>
    </row>
    <row r="26" spans="1:10" ht="12.75">
      <c r="A26" s="117" t="s">
        <v>101</v>
      </c>
      <c r="B26" s="115">
        <v>6</v>
      </c>
      <c r="C26" s="115">
        <v>4859</v>
      </c>
      <c r="D26" s="115">
        <v>113325.478</v>
      </c>
      <c r="E26" s="115">
        <v>6</v>
      </c>
      <c r="F26" s="115">
        <v>4859</v>
      </c>
      <c r="G26" s="115">
        <v>113325.478</v>
      </c>
      <c r="H26" s="115">
        <v>0</v>
      </c>
      <c r="I26" s="115">
        <v>0</v>
      </c>
      <c r="J26" s="115">
        <v>0</v>
      </c>
    </row>
    <row r="27" spans="1:10" ht="12.75">
      <c r="A27" s="117" t="s">
        <v>102</v>
      </c>
      <c r="B27" s="115">
        <v>30</v>
      </c>
      <c r="C27" s="115">
        <v>8470</v>
      </c>
      <c r="D27" s="115">
        <v>118690.13400000001</v>
      </c>
      <c r="E27" s="115">
        <v>19</v>
      </c>
      <c r="F27" s="115">
        <v>4885</v>
      </c>
      <c r="G27" s="115">
        <v>70472.652000000002</v>
      </c>
      <c r="H27" s="115">
        <v>0</v>
      </c>
      <c r="I27" s="115">
        <v>0</v>
      </c>
      <c r="J27" s="115">
        <v>0</v>
      </c>
    </row>
    <row r="28" spans="1:10" ht="12.75">
      <c r="A28" s="117" t="s">
        <v>103</v>
      </c>
      <c r="B28" s="115">
        <v>213</v>
      </c>
      <c r="C28" s="115">
        <v>43999</v>
      </c>
      <c r="D28" s="115">
        <v>541099.60499999998</v>
      </c>
      <c r="E28" s="115">
        <v>130</v>
      </c>
      <c r="F28" s="115">
        <v>20179</v>
      </c>
      <c r="G28" s="115">
        <v>248379.16</v>
      </c>
      <c r="H28" s="115">
        <v>0</v>
      </c>
      <c r="I28" s="115">
        <v>0</v>
      </c>
      <c r="J28" s="115">
        <v>0</v>
      </c>
    </row>
    <row r="29" spans="1:10" ht="12.75">
      <c r="A29" s="117" t="s">
        <v>104</v>
      </c>
      <c r="B29" s="115">
        <v>18</v>
      </c>
      <c r="C29" s="115">
        <v>2437</v>
      </c>
      <c r="D29" s="115">
        <v>30631.670999999998</v>
      </c>
      <c r="E29" s="115">
        <v>17</v>
      </c>
      <c r="F29" s="115">
        <v>1540</v>
      </c>
      <c r="G29" s="115">
        <v>26679.652999999998</v>
      </c>
      <c r="H29" s="115">
        <v>0</v>
      </c>
      <c r="I29" s="115">
        <v>0</v>
      </c>
      <c r="J29" s="115">
        <v>0</v>
      </c>
    </row>
    <row r="30" spans="1:10" ht="13.5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3.5" thickBot="1">
      <c r="A31" s="141" t="s">
        <v>121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94" customFormat="1" ht="12.75">
      <c r="A32" s="115" t="s">
        <v>43</v>
      </c>
      <c r="B32" s="115">
        <v>26483</v>
      </c>
      <c r="C32" s="121">
        <v>4422145</v>
      </c>
      <c r="D32" s="121">
        <v>47845730.398999996</v>
      </c>
      <c r="E32" s="121">
        <v>22529</v>
      </c>
      <c r="F32" s="121">
        <v>2948554</v>
      </c>
      <c r="G32" s="121">
        <v>33405192.780999999</v>
      </c>
      <c r="H32" s="115">
        <v>420</v>
      </c>
      <c r="I32" s="115">
        <v>41334</v>
      </c>
      <c r="J32" s="115">
        <v>464115.88900000002</v>
      </c>
    </row>
    <row r="33" spans="1:10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 ht="12.75">
      <c r="A34" s="117" t="s">
        <v>117</v>
      </c>
      <c r="B34" s="115">
        <v>1364</v>
      </c>
      <c r="C34" s="115">
        <v>713477</v>
      </c>
      <c r="D34" s="115">
        <v>8115555.0200000005</v>
      </c>
      <c r="E34" s="115">
        <v>997</v>
      </c>
      <c r="F34" s="115">
        <v>248605</v>
      </c>
      <c r="G34" s="115">
        <v>3259444.5049999999</v>
      </c>
      <c r="H34" s="115">
        <v>27</v>
      </c>
      <c r="I34" s="115">
        <v>2449</v>
      </c>
      <c r="J34" s="115">
        <v>39420.837</v>
      </c>
    </row>
    <row r="35" spans="1:10" ht="12.75">
      <c r="A35" s="118" t="s">
        <v>118</v>
      </c>
      <c r="B35" s="116">
        <v>5.1504738889098665</v>
      </c>
      <c r="C35" s="116">
        <v>15.87344706073686</v>
      </c>
      <c r="D35" s="116">
        <v>16.787193990444678</v>
      </c>
      <c r="E35" s="116">
        <v>4.4254072528740735</v>
      </c>
      <c r="F35" s="116">
        <v>8.2287057558738397</v>
      </c>
      <c r="G35" s="116">
        <v>9.6139764039911704</v>
      </c>
      <c r="H35" s="116">
        <v>6.4285714285714279</v>
      </c>
      <c r="I35" s="116">
        <v>5.9249044370252095</v>
      </c>
      <c r="J35" s="116">
        <v>8.4937486378536811</v>
      </c>
    </row>
    <row r="36" spans="1:10" ht="12.75">
      <c r="A36" s="117" t="s">
        <v>88</v>
      </c>
      <c r="B36" s="115">
        <v>193</v>
      </c>
      <c r="C36" s="115">
        <v>44397</v>
      </c>
      <c r="D36" s="115">
        <v>464959.65300000005</v>
      </c>
      <c r="E36" s="115">
        <v>160</v>
      </c>
      <c r="F36" s="115">
        <v>35089</v>
      </c>
      <c r="G36" s="115">
        <v>351113.03600000002</v>
      </c>
      <c r="H36" s="115">
        <v>0</v>
      </c>
      <c r="I36" s="115">
        <v>0</v>
      </c>
      <c r="J36" s="115">
        <v>0</v>
      </c>
    </row>
    <row r="37" spans="1:10" ht="12.75">
      <c r="A37" s="117" t="s">
        <v>89</v>
      </c>
      <c r="B37" s="115">
        <v>102</v>
      </c>
      <c r="C37" s="115">
        <v>25742</v>
      </c>
      <c r="D37" s="115">
        <v>392030.75899999996</v>
      </c>
      <c r="E37" s="115">
        <v>95</v>
      </c>
      <c r="F37" s="115">
        <v>24169</v>
      </c>
      <c r="G37" s="115">
        <v>372791.46299999999</v>
      </c>
      <c r="H37" s="115">
        <v>0</v>
      </c>
      <c r="I37" s="115">
        <v>0</v>
      </c>
      <c r="J37" s="115">
        <v>0</v>
      </c>
    </row>
    <row r="38" spans="1:10" ht="12.75">
      <c r="A38" s="117" t="s">
        <v>90</v>
      </c>
      <c r="B38" s="115">
        <v>29</v>
      </c>
      <c r="C38" s="115">
        <v>25136</v>
      </c>
      <c r="D38" s="115">
        <v>238028.38499999998</v>
      </c>
      <c r="E38" s="115">
        <v>25</v>
      </c>
      <c r="F38" s="115">
        <v>21433</v>
      </c>
      <c r="G38" s="115">
        <v>203247.34899999999</v>
      </c>
      <c r="H38" s="115">
        <v>0</v>
      </c>
      <c r="I38" s="115">
        <v>0</v>
      </c>
      <c r="J38" s="115">
        <v>0</v>
      </c>
    </row>
    <row r="39" spans="1:10" ht="12.75">
      <c r="A39" s="117" t="s">
        <v>91</v>
      </c>
      <c r="B39" s="115">
        <v>33</v>
      </c>
      <c r="C39" s="115">
        <v>4387</v>
      </c>
      <c r="D39" s="115">
        <v>60142.682000000001</v>
      </c>
      <c r="E39" s="115">
        <v>25</v>
      </c>
      <c r="F39" s="115">
        <v>3060</v>
      </c>
      <c r="G39" s="115">
        <v>44456.811000000002</v>
      </c>
      <c r="H39" s="115">
        <v>0</v>
      </c>
      <c r="I39" s="115">
        <v>0</v>
      </c>
      <c r="J39" s="115">
        <v>0</v>
      </c>
    </row>
    <row r="40" spans="1:10" ht="12.75">
      <c r="A40" s="117" t="s">
        <v>92</v>
      </c>
      <c r="B40" s="115">
        <v>15</v>
      </c>
      <c r="C40" s="115">
        <v>7968</v>
      </c>
      <c r="D40" s="115">
        <v>87507.709000000003</v>
      </c>
      <c r="E40" s="115">
        <v>10</v>
      </c>
      <c r="F40" s="115">
        <v>4675</v>
      </c>
      <c r="G40" s="115">
        <v>52173.807000000001</v>
      </c>
      <c r="H40" s="115">
        <v>0</v>
      </c>
      <c r="I40" s="115">
        <v>0</v>
      </c>
      <c r="J40" s="115">
        <v>0</v>
      </c>
    </row>
    <row r="41" spans="1:10" ht="12.75">
      <c r="A41" s="117" t="s">
        <v>93</v>
      </c>
      <c r="B41" s="115">
        <v>59</v>
      </c>
      <c r="C41" s="115">
        <v>17244</v>
      </c>
      <c r="D41" s="115">
        <v>197838.24399999998</v>
      </c>
      <c r="E41" s="115">
        <v>23</v>
      </c>
      <c r="F41" s="115">
        <v>4284</v>
      </c>
      <c r="G41" s="115">
        <v>54620.402000000002</v>
      </c>
      <c r="H41" s="115">
        <v>0</v>
      </c>
      <c r="I41" s="115">
        <v>0</v>
      </c>
      <c r="J41" s="115">
        <v>0</v>
      </c>
    </row>
    <row r="42" spans="1:10" ht="12.75">
      <c r="A42" s="117" t="s">
        <v>94</v>
      </c>
      <c r="B42" s="115">
        <v>92</v>
      </c>
      <c r="C42" s="115">
        <v>15738</v>
      </c>
      <c r="D42" s="115">
        <v>247619.095</v>
      </c>
      <c r="E42" s="115">
        <v>76</v>
      </c>
      <c r="F42" s="115">
        <v>11702</v>
      </c>
      <c r="G42" s="115">
        <v>194003.28200000001</v>
      </c>
      <c r="H42" s="115">
        <v>0</v>
      </c>
      <c r="I42" s="115">
        <v>0</v>
      </c>
      <c r="J42" s="115">
        <v>0</v>
      </c>
    </row>
    <row r="43" spans="1:10" ht="12.75">
      <c r="A43" s="117" t="s">
        <v>95</v>
      </c>
      <c r="B43" s="115">
        <v>84</v>
      </c>
      <c r="C43" s="115">
        <v>23522</v>
      </c>
      <c r="D43" s="115">
        <v>406159.07499999995</v>
      </c>
      <c r="E43" s="115">
        <v>73</v>
      </c>
      <c r="F43" s="115">
        <v>20428</v>
      </c>
      <c r="G43" s="115">
        <v>369685.68099999998</v>
      </c>
      <c r="H43" s="115">
        <v>0</v>
      </c>
      <c r="I43" s="115">
        <v>0</v>
      </c>
      <c r="J43" s="115">
        <v>0</v>
      </c>
    </row>
    <row r="44" spans="1:10" ht="12.75">
      <c r="A44" s="117" t="s">
        <v>96</v>
      </c>
      <c r="B44" s="115">
        <v>41</v>
      </c>
      <c r="C44" s="115">
        <v>4743</v>
      </c>
      <c r="D44" s="115">
        <v>47930.773000000001</v>
      </c>
      <c r="E44" s="115">
        <v>37</v>
      </c>
      <c r="F44" s="115">
        <v>3909</v>
      </c>
      <c r="G44" s="115">
        <v>38848.044999999998</v>
      </c>
      <c r="H44" s="115">
        <v>0</v>
      </c>
      <c r="I44" s="115">
        <v>0</v>
      </c>
      <c r="J44" s="115">
        <v>0</v>
      </c>
    </row>
    <row r="45" spans="1:10" ht="12.75">
      <c r="A45" s="117" t="s">
        <v>97</v>
      </c>
      <c r="B45" s="115">
        <v>126</v>
      </c>
      <c r="C45" s="115">
        <v>56845</v>
      </c>
      <c r="D45" s="115">
        <v>1008371.267</v>
      </c>
      <c r="E45" s="115">
        <v>115</v>
      </c>
      <c r="F45" s="115">
        <v>39774</v>
      </c>
      <c r="G45" s="115">
        <v>614867.24</v>
      </c>
      <c r="H45" s="115">
        <v>1</v>
      </c>
      <c r="I45" s="115">
        <v>280</v>
      </c>
      <c r="J45" s="115">
        <v>3619.36</v>
      </c>
    </row>
    <row r="46" spans="1:10" ht="12.75">
      <c r="A46" s="117" t="s">
        <v>98</v>
      </c>
      <c r="B46" s="115">
        <v>26</v>
      </c>
      <c r="C46" s="115">
        <v>7518</v>
      </c>
      <c r="D46" s="115">
        <v>126632.45299999999</v>
      </c>
      <c r="E46" s="115">
        <v>25</v>
      </c>
      <c r="F46" s="115">
        <v>3893</v>
      </c>
      <c r="G46" s="115">
        <v>76172.960999999996</v>
      </c>
      <c r="H46" s="115">
        <v>0</v>
      </c>
      <c r="I46" s="115">
        <v>0</v>
      </c>
      <c r="J46" s="115">
        <v>0</v>
      </c>
    </row>
    <row r="47" spans="1:10" ht="12.75">
      <c r="A47" s="117" t="s">
        <v>99</v>
      </c>
      <c r="B47" s="115">
        <v>67</v>
      </c>
      <c r="C47" s="115">
        <v>304580</v>
      </c>
      <c r="D47" s="115">
        <v>3002161.34</v>
      </c>
      <c r="E47" s="115">
        <v>34</v>
      </c>
      <c r="F47" s="115">
        <v>8645</v>
      </c>
      <c r="G47" s="115">
        <v>146370.247</v>
      </c>
      <c r="H47" s="115">
        <v>0</v>
      </c>
      <c r="I47" s="115">
        <v>0</v>
      </c>
      <c r="J47" s="115">
        <v>0</v>
      </c>
    </row>
    <row r="48" spans="1:10" ht="12.75">
      <c r="A48" s="117" t="s">
        <v>100</v>
      </c>
      <c r="B48" s="115">
        <v>91</v>
      </c>
      <c r="C48" s="115">
        <v>84874</v>
      </c>
      <c r="D48" s="115">
        <v>813587.14899999998</v>
      </c>
      <c r="E48" s="115">
        <v>33</v>
      </c>
      <c r="F48" s="115">
        <v>11350</v>
      </c>
      <c r="G48" s="115">
        <v>153150.23199999999</v>
      </c>
      <c r="H48" s="115">
        <v>1</v>
      </c>
      <c r="I48" s="115">
        <v>224</v>
      </c>
      <c r="J48" s="115">
        <v>3360</v>
      </c>
    </row>
    <row r="49" spans="1:10" ht="12.75">
      <c r="A49" s="117" t="s">
        <v>101</v>
      </c>
      <c r="B49" s="115">
        <v>38</v>
      </c>
      <c r="C49" s="115">
        <v>17823</v>
      </c>
      <c r="D49" s="115">
        <v>152242.147</v>
      </c>
      <c r="E49" s="115">
        <v>16</v>
      </c>
      <c r="F49" s="115">
        <v>15816</v>
      </c>
      <c r="G49" s="115">
        <v>100598.645</v>
      </c>
      <c r="H49" s="115">
        <v>20</v>
      </c>
      <c r="I49" s="115">
        <v>778</v>
      </c>
      <c r="J49" s="115">
        <v>17833.785</v>
      </c>
    </row>
    <row r="50" spans="1:10" ht="12.75">
      <c r="A50" s="117" t="s">
        <v>102</v>
      </c>
      <c r="B50" s="115">
        <v>83</v>
      </c>
      <c r="C50" s="115">
        <v>24834</v>
      </c>
      <c r="D50" s="115">
        <v>342622.32399999996</v>
      </c>
      <c r="E50" s="115">
        <v>38</v>
      </c>
      <c r="F50" s="115">
        <v>9156</v>
      </c>
      <c r="G50" s="115">
        <v>143669.57999999999</v>
      </c>
      <c r="H50" s="115">
        <v>5</v>
      </c>
      <c r="I50" s="115">
        <v>1167</v>
      </c>
      <c r="J50" s="115">
        <v>14607.691999999999</v>
      </c>
    </row>
    <row r="51" spans="1:10" ht="12.75">
      <c r="A51" s="117" t="s">
        <v>103</v>
      </c>
      <c r="B51" s="115">
        <v>268</v>
      </c>
      <c r="C51" s="115">
        <v>46325</v>
      </c>
      <c r="D51" s="115">
        <v>492549.33100000001</v>
      </c>
      <c r="E51" s="115">
        <v>201</v>
      </c>
      <c r="F51" s="115">
        <v>30197</v>
      </c>
      <c r="G51" s="115">
        <v>320914.46399999998</v>
      </c>
      <c r="H51" s="115">
        <v>0</v>
      </c>
      <c r="I51" s="115">
        <v>0</v>
      </c>
      <c r="J51" s="115">
        <v>0</v>
      </c>
    </row>
    <row r="52" spans="1:10" ht="12.75">
      <c r="A52" s="117" t="s">
        <v>104</v>
      </c>
      <c r="B52" s="115">
        <v>17</v>
      </c>
      <c r="C52" s="115">
        <v>1801</v>
      </c>
      <c r="D52" s="115">
        <v>35172.633999999998</v>
      </c>
      <c r="E52" s="115">
        <v>11</v>
      </c>
      <c r="F52" s="115">
        <v>1025</v>
      </c>
      <c r="G52" s="115">
        <v>22761.26</v>
      </c>
      <c r="H52" s="115">
        <v>0</v>
      </c>
      <c r="I52" s="115">
        <v>0</v>
      </c>
      <c r="J52" s="115">
        <v>0</v>
      </c>
    </row>
  </sheetData>
  <mergeCells count="10">
    <mergeCell ref="A8:J8"/>
    <mergeCell ref="A31:J31"/>
    <mergeCell ref="A1:J1"/>
    <mergeCell ref="A3:J3"/>
    <mergeCell ref="B4:D4"/>
    <mergeCell ref="E4:G4"/>
    <mergeCell ref="H4:J4"/>
    <mergeCell ref="B5:B6"/>
    <mergeCell ref="E5:E6"/>
    <mergeCell ref="H5:H6"/>
  </mergeCells>
  <conditionalFormatting sqref="B9:J9">
    <cfRule type="expression" dxfId="15" priority="4" stopIfTrue="1">
      <formula>B9&lt;&gt;SUM(B11,B31,B41,B48,B56,B68,B77,B86,B95,B106,B116,B126,B134,B144,B153,B161,B170)</formula>
    </cfRule>
  </conditionalFormatting>
  <conditionalFormatting sqref="B11:J11">
    <cfRule type="expression" dxfId="14" priority="3" stopIfTrue="1">
      <formula>B11&lt;&gt;SUM(B13:B29)</formula>
    </cfRule>
  </conditionalFormatting>
  <conditionalFormatting sqref="B32:J32">
    <cfRule type="expression" dxfId="13" priority="2" stopIfTrue="1">
      <formula>B32&lt;&gt;SUM(B34,B54,B64,B71,B79,B91,B100,B109,B118,B129,B139,B149,B157,B167,B176,B184,B193)</formula>
    </cfRule>
  </conditionalFormatting>
  <conditionalFormatting sqref="B34:J34">
    <cfRule type="expression" dxfId="12" priority="1" stopIfTrue="1">
      <formula>B34&lt;&gt;SUM(B36:B52)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58747-AD4B-4127-9C07-20973D04E059}">
  <dimension ref="A1:J52"/>
  <sheetViews>
    <sheetView zoomScale="85" zoomScaleNormal="85" workbookViewId="0">
      <selection activeCell="A31" sqref="A31:J31"/>
    </sheetView>
  </sheetViews>
  <sheetFormatPr defaultRowHeight="12"/>
  <cols>
    <col min="1" max="1" width="19.5703125" customWidth="1"/>
    <col min="3" max="3" width="12.85546875" customWidth="1"/>
    <col min="4" max="4" width="12.42578125" customWidth="1"/>
    <col min="6" max="6" width="16" customWidth="1"/>
    <col min="7" max="7" width="13.140625" customWidth="1"/>
    <col min="10" max="10" width="11.42578125" customWidth="1"/>
  </cols>
  <sheetData>
    <row r="1" spans="1:10" ht="12.75">
      <c r="A1" s="150" t="s">
        <v>107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 customHeight="1">
      <c r="A4" s="32"/>
      <c r="B4" s="154" t="s">
        <v>8</v>
      </c>
      <c r="C4" s="155"/>
      <c r="D4" s="156"/>
      <c r="E4" s="154" t="s">
        <v>9</v>
      </c>
      <c r="F4" s="155"/>
      <c r="G4" s="156"/>
      <c r="H4" s="154" t="s">
        <v>51</v>
      </c>
      <c r="I4" s="155"/>
      <c r="J4" s="156"/>
    </row>
    <row r="5" spans="1:10" ht="12.75">
      <c r="A5" s="46" t="s">
        <v>49</v>
      </c>
      <c r="B5" s="139" t="s">
        <v>0</v>
      </c>
      <c r="C5" s="32" t="s">
        <v>40</v>
      </c>
      <c r="D5" s="32" t="s">
        <v>32</v>
      </c>
      <c r="E5" s="139" t="s">
        <v>0</v>
      </c>
      <c r="F5" s="32" t="s">
        <v>40</v>
      </c>
      <c r="G5" s="32" t="s">
        <v>32</v>
      </c>
      <c r="H5" s="139" t="s">
        <v>0</v>
      </c>
      <c r="I5" s="32" t="s">
        <v>40</v>
      </c>
      <c r="J5" s="32" t="s">
        <v>32</v>
      </c>
    </row>
    <row r="6" spans="1:10" ht="12.75">
      <c r="A6" s="46" t="s">
        <v>50</v>
      </c>
      <c r="B6" s="140"/>
      <c r="C6" s="34" t="s">
        <v>41</v>
      </c>
      <c r="D6" s="34" t="s">
        <v>42</v>
      </c>
      <c r="E6" s="140"/>
      <c r="F6" s="34" t="s">
        <v>41</v>
      </c>
      <c r="G6" s="34" t="s">
        <v>42</v>
      </c>
      <c r="H6" s="140"/>
      <c r="I6" s="34" t="s">
        <v>41</v>
      </c>
      <c r="J6" s="34" t="s">
        <v>42</v>
      </c>
    </row>
    <row r="7" spans="1:10" ht="13.5" thickBot="1">
      <c r="A7" s="47"/>
      <c r="B7" s="48">
        <v>-10</v>
      </c>
      <c r="C7" s="48">
        <v>-11</v>
      </c>
      <c r="D7" s="48">
        <v>-12</v>
      </c>
      <c r="E7" s="48">
        <v>-13</v>
      </c>
      <c r="F7" s="48">
        <v>-14</v>
      </c>
      <c r="G7" s="48">
        <v>-15</v>
      </c>
      <c r="H7" s="48">
        <v>-16</v>
      </c>
      <c r="I7" s="48">
        <v>-17</v>
      </c>
      <c r="J7" s="48">
        <v>-18</v>
      </c>
    </row>
    <row r="8" spans="1:10" ht="13.5" thickBot="1">
      <c r="A8" s="128" t="s">
        <v>120</v>
      </c>
      <c r="B8" s="129"/>
      <c r="C8" s="129"/>
      <c r="D8" s="129"/>
      <c r="E8" s="129"/>
      <c r="F8" s="129"/>
      <c r="G8" s="129"/>
      <c r="H8" s="129"/>
      <c r="I8" s="129"/>
      <c r="J8" s="130"/>
    </row>
    <row r="9" spans="1:10" ht="12.75">
      <c r="A9" s="115" t="s">
        <v>43</v>
      </c>
      <c r="B9" s="115">
        <v>3478</v>
      </c>
      <c r="C9" s="115">
        <v>830528</v>
      </c>
      <c r="D9" s="115">
        <v>8947406.8780000005</v>
      </c>
      <c r="E9" s="115">
        <v>18</v>
      </c>
      <c r="F9" s="115">
        <v>688524</v>
      </c>
      <c r="G9" s="115">
        <v>7105382.3870000001</v>
      </c>
      <c r="H9" s="115">
        <v>24</v>
      </c>
      <c r="I9" s="115">
        <v>2765</v>
      </c>
      <c r="J9" s="115">
        <v>18784.458999999999</v>
      </c>
    </row>
    <row r="10" spans="1:10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7" t="s">
        <v>117</v>
      </c>
      <c r="B11" s="115">
        <v>247</v>
      </c>
      <c r="C11" s="115">
        <v>94155</v>
      </c>
      <c r="D11" s="115">
        <v>1107554.692</v>
      </c>
      <c r="E11" s="115">
        <v>7</v>
      </c>
      <c r="F11" s="115">
        <v>588014</v>
      </c>
      <c r="G11" s="115">
        <v>5700932.8899999997</v>
      </c>
      <c r="H11" s="115">
        <v>1</v>
      </c>
      <c r="I11" s="115">
        <v>94</v>
      </c>
      <c r="J11" s="115">
        <v>1475.5540000000001</v>
      </c>
    </row>
    <row r="12" spans="1:10" ht="12.75">
      <c r="A12" s="118" t="s">
        <v>118</v>
      </c>
      <c r="B12" s="116">
        <v>7.1017826336975274</v>
      </c>
      <c r="C12" s="116">
        <v>11.33676408260769</v>
      </c>
      <c r="D12" s="116">
        <v>12.378499235608361</v>
      </c>
      <c r="E12" s="116">
        <v>38.888888888888893</v>
      </c>
      <c r="F12" s="116">
        <v>85.402106535138927</v>
      </c>
      <c r="G12" s="116">
        <v>80.234005427074834</v>
      </c>
      <c r="H12" s="116">
        <v>4.1666666666666661</v>
      </c>
      <c r="I12" s="116">
        <v>3.3996383363471971</v>
      </c>
      <c r="J12" s="116">
        <v>7.8551849696602938</v>
      </c>
    </row>
    <row r="13" spans="1:10" ht="12.75">
      <c r="A13" s="117" t="s">
        <v>88</v>
      </c>
      <c r="B13" s="115">
        <v>39</v>
      </c>
      <c r="C13" s="115">
        <v>13788</v>
      </c>
      <c r="D13" s="115">
        <v>145796.73699999999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</row>
    <row r="14" spans="1:10" ht="12.75">
      <c r="A14" s="117" t="s">
        <v>89</v>
      </c>
      <c r="B14" s="115">
        <v>5</v>
      </c>
      <c r="C14" s="115">
        <v>1400</v>
      </c>
      <c r="D14" s="115">
        <v>19582.081999999999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</row>
    <row r="15" spans="1:10" ht="12.75">
      <c r="A15" s="117" t="s">
        <v>90</v>
      </c>
      <c r="B15" s="115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</row>
    <row r="16" spans="1:10" ht="12.75">
      <c r="A16" s="117" t="s">
        <v>91</v>
      </c>
      <c r="B16" s="115">
        <v>9</v>
      </c>
      <c r="C16" s="115">
        <v>2802</v>
      </c>
      <c r="D16" s="115">
        <v>29832.003000000001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</row>
    <row r="17" spans="1:10" ht="12.75">
      <c r="A17" s="117" t="s">
        <v>92</v>
      </c>
      <c r="B17" s="115">
        <v>3</v>
      </c>
      <c r="C17" s="115">
        <v>1187</v>
      </c>
      <c r="D17" s="115">
        <v>16660.224999999999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</row>
    <row r="18" spans="1:10" ht="12.75">
      <c r="A18" s="117" t="s">
        <v>93</v>
      </c>
      <c r="B18" s="115">
        <v>14</v>
      </c>
      <c r="C18" s="115">
        <v>7777</v>
      </c>
      <c r="D18" s="115">
        <v>98080.652000000002</v>
      </c>
      <c r="E18" s="115">
        <v>2</v>
      </c>
      <c r="F18" s="115">
        <v>10783</v>
      </c>
      <c r="G18" s="115">
        <v>167604.16899999999</v>
      </c>
      <c r="H18" s="115">
        <v>0</v>
      </c>
      <c r="I18" s="115">
        <v>0</v>
      </c>
      <c r="J18" s="115">
        <v>0</v>
      </c>
    </row>
    <row r="19" spans="1:10" ht="12.75">
      <c r="A19" s="117" t="s">
        <v>94</v>
      </c>
      <c r="B19" s="115">
        <v>12</v>
      </c>
      <c r="C19" s="115">
        <v>2975</v>
      </c>
      <c r="D19" s="115">
        <v>64334.212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</row>
    <row r="20" spans="1:10" ht="12.75">
      <c r="A20" s="117" t="s">
        <v>95</v>
      </c>
      <c r="B20" s="115">
        <v>13</v>
      </c>
      <c r="C20" s="115">
        <v>3560</v>
      </c>
      <c r="D20" s="115">
        <v>64536.341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</row>
    <row r="21" spans="1:10" ht="12.75">
      <c r="A21" s="117" t="s">
        <v>96</v>
      </c>
      <c r="B21" s="115">
        <v>10</v>
      </c>
      <c r="C21" s="115">
        <v>2198</v>
      </c>
      <c r="D21" s="115">
        <v>20905.491999999998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</row>
    <row r="22" spans="1:10" ht="12.75">
      <c r="A22" s="117" t="s">
        <v>97</v>
      </c>
      <c r="B22" s="115">
        <v>13</v>
      </c>
      <c r="C22" s="115">
        <v>12768</v>
      </c>
      <c r="D22" s="115">
        <v>107077.46400000001</v>
      </c>
      <c r="E22" s="115">
        <v>1</v>
      </c>
      <c r="F22" s="115">
        <v>4285</v>
      </c>
      <c r="G22" s="115">
        <v>154507.02100000001</v>
      </c>
      <c r="H22" s="115">
        <v>0</v>
      </c>
      <c r="I22" s="115">
        <v>0</v>
      </c>
      <c r="J22" s="115">
        <v>0</v>
      </c>
    </row>
    <row r="23" spans="1:10" ht="12.75">
      <c r="A23" s="117" t="s">
        <v>98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</row>
    <row r="24" spans="1:10" ht="12.75">
      <c r="A24" s="117" t="s">
        <v>99</v>
      </c>
      <c r="B24" s="115">
        <v>4</v>
      </c>
      <c r="C24" s="115">
        <v>1298</v>
      </c>
      <c r="D24" s="115">
        <v>22300.919000000002</v>
      </c>
      <c r="E24" s="115">
        <v>4</v>
      </c>
      <c r="F24" s="115">
        <v>572946</v>
      </c>
      <c r="G24" s="115">
        <v>5378821.7000000002</v>
      </c>
      <c r="H24" s="115">
        <v>1</v>
      </c>
      <c r="I24" s="115">
        <v>94</v>
      </c>
      <c r="J24" s="115">
        <v>1475.5540000000001</v>
      </c>
    </row>
    <row r="25" spans="1:10" ht="12.75">
      <c r="A25" s="117" t="s">
        <v>100</v>
      </c>
      <c r="B25" s="115">
        <v>30</v>
      </c>
      <c r="C25" s="115">
        <v>16100</v>
      </c>
      <c r="D25" s="115">
        <v>173558.62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</row>
    <row r="26" spans="1:10" ht="12.75">
      <c r="A26" s="117" t="s">
        <v>101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</row>
    <row r="27" spans="1:10" ht="12.75">
      <c r="A27" s="117" t="s">
        <v>102</v>
      </c>
      <c r="B27" s="115">
        <v>11</v>
      </c>
      <c r="C27" s="115">
        <v>3585</v>
      </c>
      <c r="D27" s="115">
        <v>48217.482000000004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</row>
    <row r="28" spans="1:10" ht="12.75">
      <c r="A28" s="117" t="s">
        <v>103</v>
      </c>
      <c r="B28" s="115">
        <v>83</v>
      </c>
      <c r="C28" s="115">
        <v>23820</v>
      </c>
      <c r="D28" s="115">
        <v>292720.44500000001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</row>
    <row r="29" spans="1:10" ht="12.75">
      <c r="A29" s="117" t="s">
        <v>104</v>
      </c>
      <c r="B29" s="115">
        <v>1</v>
      </c>
      <c r="C29" s="115">
        <v>897</v>
      </c>
      <c r="D29" s="115">
        <v>3952.018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</row>
    <row r="30" spans="1:10" ht="12.75" thickBot="1"/>
    <row r="31" spans="1:10" ht="13.5" thickBot="1">
      <c r="A31" s="128" t="s">
        <v>121</v>
      </c>
      <c r="B31" s="129"/>
      <c r="C31" s="129"/>
      <c r="D31" s="129"/>
      <c r="E31" s="129"/>
      <c r="F31" s="129"/>
      <c r="G31" s="129"/>
      <c r="H31" s="129"/>
      <c r="I31" s="129"/>
      <c r="J31" s="130"/>
    </row>
    <row r="32" spans="1:10" ht="12.75">
      <c r="A32" s="115" t="s">
        <v>43</v>
      </c>
      <c r="B32" s="115">
        <v>3478</v>
      </c>
      <c r="C32" s="115">
        <v>968272</v>
      </c>
      <c r="D32" s="115">
        <v>8937688.2410000004</v>
      </c>
      <c r="E32" s="115">
        <v>10</v>
      </c>
      <c r="F32" s="115">
        <v>459780</v>
      </c>
      <c r="G32" s="115">
        <v>5013879.8470000001</v>
      </c>
      <c r="H32" s="115">
        <v>46</v>
      </c>
      <c r="I32" s="115">
        <v>4205</v>
      </c>
      <c r="J32" s="115">
        <v>24853.641</v>
      </c>
    </row>
    <row r="33" spans="1:10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 ht="12.75">
      <c r="A34" s="117" t="s">
        <v>117</v>
      </c>
      <c r="B34" s="115">
        <v>334</v>
      </c>
      <c r="C34" s="115">
        <v>113014</v>
      </c>
      <c r="D34" s="115">
        <v>1353859.9920000001</v>
      </c>
      <c r="E34" s="115">
        <v>6</v>
      </c>
      <c r="F34" s="115">
        <v>349409</v>
      </c>
      <c r="G34" s="115">
        <v>3462829.6860000002</v>
      </c>
      <c r="H34" s="115">
        <v>0</v>
      </c>
      <c r="I34" s="115">
        <v>0</v>
      </c>
      <c r="J34" s="115">
        <v>0</v>
      </c>
    </row>
    <row r="35" spans="1:10" ht="12.75">
      <c r="A35" s="118" t="s">
        <v>118</v>
      </c>
      <c r="B35" s="116">
        <v>9.6032202415181143</v>
      </c>
      <c r="C35" s="116">
        <v>11.671720343044104</v>
      </c>
      <c r="D35" s="116">
        <v>15.1477647854108</v>
      </c>
      <c r="E35" s="116">
        <v>60</v>
      </c>
      <c r="F35" s="116">
        <v>75.994823611292361</v>
      </c>
      <c r="G35" s="116">
        <v>69.064871749408724</v>
      </c>
      <c r="H35" s="116">
        <v>0</v>
      </c>
      <c r="I35" s="116">
        <v>0</v>
      </c>
      <c r="J35" s="116">
        <v>0</v>
      </c>
    </row>
    <row r="36" spans="1:10" ht="12.75">
      <c r="A36" s="117" t="s">
        <v>88</v>
      </c>
      <c r="B36" s="115">
        <v>33</v>
      </c>
      <c r="C36" s="115">
        <v>9308</v>
      </c>
      <c r="D36" s="115">
        <v>113846.617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</row>
    <row r="37" spans="1:10" ht="12.75">
      <c r="A37" s="117" t="s">
        <v>89</v>
      </c>
      <c r="B37" s="115">
        <v>7</v>
      </c>
      <c r="C37" s="115">
        <v>1573</v>
      </c>
      <c r="D37" s="115">
        <v>19239.295999999998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</row>
    <row r="38" spans="1:10" ht="12.75">
      <c r="A38" s="117" t="s">
        <v>90</v>
      </c>
      <c r="B38" s="115">
        <v>4</v>
      </c>
      <c r="C38" s="115">
        <v>3703</v>
      </c>
      <c r="D38" s="115">
        <v>34781.036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</row>
    <row r="39" spans="1:10" ht="12.75">
      <c r="A39" s="117" t="s">
        <v>91</v>
      </c>
      <c r="B39" s="115">
        <v>8</v>
      </c>
      <c r="C39" s="115">
        <v>1327</v>
      </c>
      <c r="D39" s="115">
        <v>15685.870999999999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</row>
    <row r="40" spans="1:10" ht="12.75">
      <c r="A40" s="117" t="s">
        <v>92</v>
      </c>
      <c r="B40" s="115">
        <v>5</v>
      </c>
      <c r="C40" s="115">
        <v>3293</v>
      </c>
      <c r="D40" s="115">
        <v>35333.902000000002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</row>
    <row r="41" spans="1:10" ht="12.75">
      <c r="A41" s="117" t="s">
        <v>93</v>
      </c>
      <c r="B41" s="115">
        <v>35</v>
      </c>
      <c r="C41" s="115">
        <v>11606</v>
      </c>
      <c r="D41" s="115">
        <v>137549.06899999999</v>
      </c>
      <c r="E41" s="115">
        <v>1</v>
      </c>
      <c r="F41" s="115">
        <v>1354</v>
      </c>
      <c r="G41" s="115">
        <v>5668.7730000000001</v>
      </c>
      <c r="H41" s="115">
        <v>0</v>
      </c>
      <c r="I41" s="115">
        <v>0</v>
      </c>
      <c r="J41" s="115">
        <v>0</v>
      </c>
    </row>
    <row r="42" spans="1:10" ht="12.75">
      <c r="A42" s="117" t="s">
        <v>94</v>
      </c>
      <c r="B42" s="115">
        <v>16</v>
      </c>
      <c r="C42" s="115">
        <v>4036</v>
      </c>
      <c r="D42" s="115">
        <v>53615.813000000002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</row>
    <row r="43" spans="1:10" ht="12.75">
      <c r="A43" s="117" t="s">
        <v>95</v>
      </c>
      <c r="B43" s="115">
        <v>11</v>
      </c>
      <c r="C43" s="115">
        <v>3094</v>
      </c>
      <c r="D43" s="115">
        <v>36473.394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</row>
    <row r="44" spans="1:10" ht="12.75">
      <c r="A44" s="117" t="s">
        <v>96</v>
      </c>
      <c r="B44" s="115">
        <v>4</v>
      </c>
      <c r="C44" s="115">
        <v>834</v>
      </c>
      <c r="D44" s="115">
        <v>9082.7279999999992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</row>
    <row r="45" spans="1:10" ht="12.75">
      <c r="A45" s="117" t="s">
        <v>97</v>
      </c>
      <c r="B45" s="115">
        <v>9</v>
      </c>
      <c r="C45" s="115">
        <v>4902</v>
      </c>
      <c r="D45" s="115">
        <v>56350.396999999997</v>
      </c>
      <c r="E45" s="115">
        <v>1</v>
      </c>
      <c r="F45" s="115">
        <v>11889</v>
      </c>
      <c r="G45" s="115">
        <v>333534.27</v>
      </c>
      <c r="H45" s="115">
        <v>0</v>
      </c>
      <c r="I45" s="115">
        <v>0</v>
      </c>
      <c r="J45" s="115">
        <v>0</v>
      </c>
    </row>
    <row r="46" spans="1:10" ht="12.75">
      <c r="A46" s="117" t="s">
        <v>98</v>
      </c>
      <c r="B46" s="115">
        <v>1</v>
      </c>
      <c r="C46" s="115">
        <v>3625</v>
      </c>
      <c r="D46" s="115">
        <v>50459.491999999998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</row>
    <row r="47" spans="1:10" ht="12.75">
      <c r="A47" s="117" t="s">
        <v>99</v>
      </c>
      <c r="B47" s="115">
        <v>31</v>
      </c>
      <c r="C47" s="115">
        <v>7357</v>
      </c>
      <c r="D47" s="115">
        <v>146620.23300000001</v>
      </c>
      <c r="E47" s="115">
        <v>2</v>
      </c>
      <c r="F47" s="115">
        <v>288578</v>
      </c>
      <c r="G47" s="115">
        <v>2709170.86</v>
      </c>
      <c r="H47" s="115">
        <v>0</v>
      </c>
      <c r="I47" s="115">
        <v>0</v>
      </c>
      <c r="J47" s="115">
        <v>0</v>
      </c>
    </row>
    <row r="48" spans="1:10" ht="12.75">
      <c r="A48" s="117" t="s">
        <v>100</v>
      </c>
      <c r="B48" s="115">
        <v>55</v>
      </c>
      <c r="C48" s="115">
        <v>25712</v>
      </c>
      <c r="D48" s="115">
        <v>242621.13399999999</v>
      </c>
      <c r="E48" s="115">
        <v>2</v>
      </c>
      <c r="F48" s="115">
        <v>47588</v>
      </c>
      <c r="G48" s="115">
        <v>414455.783</v>
      </c>
      <c r="H48" s="115">
        <v>0</v>
      </c>
      <c r="I48" s="115">
        <v>0</v>
      </c>
      <c r="J48" s="115">
        <v>0</v>
      </c>
    </row>
    <row r="49" spans="1:10" ht="12.75">
      <c r="A49" s="117" t="s">
        <v>101</v>
      </c>
      <c r="B49" s="115">
        <v>2</v>
      </c>
      <c r="C49" s="115">
        <v>1229</v>
      </c>
      <c r="D49" s="115">
        <v>33809.716999999997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</row>
    <row r="50" spans="1:10" ht="12.75">
      <c r="A50" s="117" t="s">
        <v>102</v>
      </c>
      <c r="B50" s="115">
        <v>40</v>
      </c>
      <c r="C50" s="115">
        <v>14511</v>
      </c>
      <c r="D50" s="115">
        <v>184345.052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</row>
    <row r="51" spans="1:10" ht="12.75">
      <c r="A51" s="117" t="s">
        <v>103</v>
      </c>
      <c r="B51" s="115">
        <v>67</v>
      </c>
      <c r="C51" s="115">
        <v>16128</v>
      </c>
      <c r="D51" s="115">
        <v>171634.867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</row>
    <row r="52" spans="1:10" ht="12.75">
      <c r="A52" s="117" t="s">
        <v>104</v>
      </c>
      <c r="B52" s="115">
        <v>6</v>
      </c>
      <c r="C52" s="115">
        <v>776</v>
      </c>
      <c r="D52" s="115">
        <v>12411.374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</row>
  </sheetData>
  <mergeCells count="10">
    <mergeCell ref="A8:J8"/>
    <mergeCell ref="A31:J31"/>
    <mergeCell ref="A1:J1"/>
    <mergeCell ref="A3:J3"/>
    <mergeCell ref="B4:D4"/>
    <mergeCell ref="E4:G4"/>
    <mergeCell ref="H4:J4"/>
    <mergeCell ref="B5:B6"/>
    <mergeCell ref="E5:E6"/>
    <mergeCell ref="H5:H6"/>
  </mergeCells>
  <conditionalFormatting sqref="B9:J9">
    <cfRule type="expression" dxfId="11" priority="4" stopIfTrue="1">
      <formula>B9&lt;&gt;SUM(B11,B31,B41,B48,B56,B68,B77,B86,B95,B106,B116,B126,B134,B144,B153,B161,B170)</formula>
    </cfRule>
  </conditionalFormatting>
  <conditionalFormatting sqref="B11:J11">
    <cfRule type="expression" dxfId="10" priority="3" stopIfTrue="1">
      <formula>B11&lt;&gt;SUM(B13:B29)</formula>
    </cfRule>
  </conditionalFormatting>
  <conditionalFormatting sqref="B32:J32">
    <cfRule type="expression" dxfId="9" priority="2" stopIfTrue="1">
      <formula>B32&lt;&gt;SUM(B34,B54,B64,B71,B79,B91,B100,B109,B118,B129,B139,B149,B157,B167,B176,B184,B193)</formula>
    </cfRule>
  </conditionalFormatting>
  <conditionalFormatting sqref="B34:J34">
    <cfRule type="expression" dxfId="8" priority="1" stopIfTrue="1">
      <formula>B34&lt;&gt;SUM(B36:B52)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38E2-87A1-447C-A28B-DEFF37B62BBC}">
  <dimension ref="A1:J2368"/>
  <sheetViews>
    <sheetView topLeftCell="A7" zoomScale="85" zoomScaleNormal="85" workbookViewId="0">
      <selection activeCell="N26" sqref="N26"/>
    </sheetView>
  </sheetViews>
  <sheetFormatPr defaultColWidth="10.140625" defaultRowHeight="12.75"/>
  <cols>
    <col min="1" max="1" width="17.5703125" style="31" customWidth="1"/>
    <col min="2" max="2" width="9.140625" style="31" customWidth="1"/>
    <col min="3" max="3" width="11.28515625" style="31" customWidth="1"/>
    <col min="4" max="4" width="12.85546875" style="31" customWidth="1"/>
    <col min="5" max="5" width="9.140625" style="31" customWidth="1"/>
    <col min="6" max="6" width="11.28515625" style="31" customWidth="1"/>
    <col min="7" max="7" width="12.85546875" style="31" customWidth="1"/>
    <col min="8" max="8" width="9.140625" style="31" customWidth="1"/>
    <col min="9" max="9" width="11.28515625" style="31" customWidth="1"/>
    <col min="10" max="10" width="12.85546875" style="31" customWidth="1"/>
    <col min="11" max="256" width="10.140625" style="31"/>
    <col min="257" max="257" width="17.5703125" style="31" customWidth="1"/>
    <col min="258" max="258" width="9.140625" style="31" customWidth="1"/>
    <col min="259" max="259" width="11.28515625" style="31" customWidth="1"/>
    <col min="260" max="260" width="12.85546875" style="31" customWidth="1"/>
    <col min="261" max="261" width="9.140625" style="31" customWidth="1"/>
    <col min="262" max="262" width="11.28515625" style="31" customWidth="1"/>
    <col min="263" max="263" width="12.85546875" style="31" customWidth="1"/>
    <col min="264" max="264" width="9.140625" style="31" customWidth="1"/>
    <col min="265" max="265" width="11.28515625" style="31" customWidth="1"/>
    <col min="266" max="266" width="12.85546875" style="31" customWidth="1"/>
    <col min="267" max="512" width="10.140625" style="31"/>
    <col min="513" max="513" width="17.5703125" style="31" customWidth="1"/>
    <col min="514" max="514" width="9.140625" style="31" customWidth="1"/>
    <col min="515" max="515" width="11.28515625" style="31" customWidth="1"/>
    <col min="516" max="516" width="12.85546875" style="31" customWidth="1"/>
    <col min="517" max="517" width="9.140625" style="31" customWidth="1"/>
    <col min="518" max="518" width="11.28515625" style="31" customWidth="1"/>
    <col min="519" max="519" width="12.85546875" style="31" customWidth="1"/>
    <col min="520" max="520" width="9.140625" style="31" customWidth="1"/>
    <col min="521" max="521" width="11.28515625" style="31" customWidth="1"/>
    <col min="522" max="522" width="12.85546875" style="31" customWidth="1"/>
    <col min="523" max="768" width="10.140625" style="31"/>
    <col min="769" max="769" width="17.5703125" style="31" customWidth="1"/>
    <col min="770" max="770" width="9.140625" style="31" customWidth="1"/>
    <col min="771" max="771" width="11.28515625" style="31" customWidth="1"/>
    <col min="772" max="772" width="12.85546875" style="31" customWidth="1"/>
    <col min="773" max="773" width="9.140625" style="31" customWidth="1"/>
    <col min="774" max="774" width="11.28515625" style="31" customWidth="1"/>
    <col min="775" max="775" width="12.85546875" style="31" customWidth="1"/>
    <col min="776" max="776" width="9.140625" style="31" customWidth="1"/>
    <col min="777" max="777" width="11.28515625" style="31" customWidth="1"/>
    <col min="778" max="778" width="12.85546875" style="31" customWidth="1"/>
    <col min="779" max="1024" width="10.140625" style="31"/>
    <col min="1025" max="1025" width="17.5703125" style="31" customWidth="1"/>
    <col min="1026" max="1026" width="9.140625" style="31" customWidth="1"/>
    <col min="1027" max="1027" width="11.28515625" style="31" customWidth="1"/>
    <col min="1028" max="1028" width="12.85546875" style="31" customWidth="1"/>
    <col min="1029" max="1029" width="9.140625" style="31" customWidth="1"/>
    <col min="1030" max="1030" width="11.28515625" style="31" customWidth="1"/>
    <col min="1031" max="1031" width="12.85546875" style="31" customWidth="1"/>
    <col min="1032" max="1032" width="9.140625" style="31" customWidth="1"/>
    <col min="1033" max="1033" width="11.28515625" style="31" customWidth="1"/>
    <col min="1034" max="1034" width="12.85546875" style="31" customWidth="1"/>
    <col min="1035" max="1280" width="10.140625" style="31"/>
    <col min="1281" max="1281" width="17.5703125" style="31" customWidth="1"/>
    <col min="1282" max="1282" width="9.140625" style="31" customWidth="1"/>
    <col min="1283" max="1283" width="11.28515625" style="31" customWidth="1"/>
    <col min="1284" max="1284" width="12.85546875" style="31" customWidth="1"/>
    <col min="1285" max="1285" width="9.140625" style="31" customWidth="1"/>
    <col min="1286" max="1286" width="11.28515625" style="31" customWidth="1"/>
    <col min="1287" max="1287" width="12.85546875" style="31" customWidth="1"/>
    <col min="1288" max="1288" width="9.140625" style="31" customWidth="1"/>
    <col min="1289" max="1289" width="11.28515625" style="31" customWidth="1"/>
    <col min="1290" max="1290" width="12.85546875" style="31" customWidth="1"/>
    <col min="1291" max="1536" width="10.140625" style="31"/>
    <col min="1537" max="1537" width="17.5703125" style="31" customWidth="1"/>
    <col min="1538" max="1538" width="9.140625" style="31" customWidth="1"/>
    <col min="1539" max="1539" width="11.28515625" style="31" customWidth="1"/>
    <col min="1540" max="1540" width="12.85546875" style="31" customWidth="1"/>
    <col min="1541" max="1541" width="9.140625" style="31" customWidth="1"/>
    <col min="1542" max="1542" width="11.28515625" style="31" customWidth="1"/>
    <col min="1543" max="1543" width="12.85546875" style="31" customWidth="1"/>
    <col min="1544" max="1544" width="9.140625" style="31" customWidth="1"/>
    <col min="1545" max="1545" width="11.28515625" style="31" customWidth="1"/>
    <col min="1546" max="1546" width="12.85546875" style="31" customWidth="1"/>
    <col min="1547" max="1792" width="10.140625" style="31"/>
    <col min="1793" max="1793" width="17.5703125" style="31" customWidth="1"/>
    <col min="1794" max="1794" width="9.140625" style="31" customWidth="1"/>
    <col min="1795" max="1795" width="11.28515625" style="31" customWidth="1"/>
    <col min="1796" max="1796" width="12.85546875" style="31" customWidth="1"/>
    <col min="1797" max="1797" width="9.140625" style="31" customWidth="1"/>
    <col min="1798" max="1798" width="11.28515625" style="31" customWidth="1"/>
    <col min="1799" max="1799" width="12.85546875" style="31" customWidth="1"/>
    <col min="1800" max="1800" width="9.140625" style="31" customWidth="1"/>
    <col min="1801" max="1801" width="11.28515625" style="31" customWidth="1"/>
    <col min="1802" max="1802" width="12.85546875" style="31" customWidth="1"/>
    <col min="1803" max="2048" width="10.140625" style="31"/>
    <col min="2049" max="2049" width="17.5703125" style="31" customWidth="1"/>
    <col min="2050" max="2050" width="9.140625" style="31" customWidth="1"/>
    <col min="2051" max="2051" width="11.28515625" style="31" customWidth="1"/>
    <col min="2052" max="2052" width="12.85546875" style="31" customWidth="1"/>
    <col min="2053" max="2053" width="9.140625" style="31" customWidth="1"/>
    <col min="2054" max="2054" width="11.28515625" style="31" customWidth="1"/>
    <col min="2055" max="2055" width="12.85546875" style="31" customWidth="1"/>
    <col min="2056" max="2056" width="9.140625" style="31" customWidth="1"/>
    <col min="2057" max="2057" width="11.28515625" style="31" customWidth="1"/>
    <col min="2058" max="2058" width="12.85546875" style="31" customWidth="1"/>
    <col min="2059" max="2304" width="10.140625" style="31"/>
    <col min="2305" max="2305" width="17.5703125" style="31" customWidth="1"/>
    <col min="2306" max="2306" width="9.140625" style="31" customWidth="1"/>
    <col min="2307" max="2307" width="11.28515625" style="31" customWidth="1"/>
    <col min="2308" max="2308" width="12.85546875" style="31" customWidth="1"/>
    <col min="2309" max="2309" width="9.140625" style="31" customWidth="1"/>
    <col min="2310" max="2310" width="11.28515625" style="31" customWidth="1"/>
    <col min="2311" max="2311" width="12.85546875" style="31" customWidth="1"/>
    <col min="2312" max="2312" width="9.140625" style="31" customWidth="1"/>
    <col min="2313" max="2313" width="11.28515625" style="31" customWidth="1"/>
    <col min="2314" max="2314" width="12.85546875" style="31" customWidth="1"/>
    <col min="2315" max="2560" width="10.140625" style="31"/>
    <col min="2561" max="2561" width="17.5703125" style="31" customWidth="1"/>
    <col min="2562" max="2562" width="9.140625" style="31" customWidth="1"/>
    <col min="2563" max="2563" width="11.28515625" style="31" customWidth="1"/>
    <col min="2564" max="2564" width="12.85546875" style="31" customWidth="1"/>
    <col min="2565" max="2565" width="9.140625" style="31" customWidth="1"/>
    <col min="2566" max="2566" width="11.28515625" style="31" customWidth="1"/>
    <col min="2567" max="2567" width="12.85546875" style="31" customWidth="1"/>
    <col min="2568" max="2568" width="9.140625" style="31" customWidth="1"/>
    <col min="2569" max="2569" width="11.28515625" style="31" customWidth="1"/>
    <col min="2570" max="2570" width="12.85546875" style="31" customWidth="1"/>
    <col min="2571" max="2816" width="10.140625" style="31"/>
    <col min="2817" max="2817" width="17.5703125" style="31" customWidth="1"/>
    <col min="2818" max="2818" width="9.140625" style="31" customWidth="1"/>
    <col min="2819" max="2819" width="11.28515625" style="31" customWidth="1"/>
    <col min="2820" max="2820" width="12.85546875" style="31" customWidth="1"/>
    <col min="2821" max="2821" width="9.140625" style="31" customWidth="1"/>
    <col min="2822" max="2822" width="11.28515625" style="31" customWidth="1"/>
    <col min="2823" max="2823" width="12.85546875" style="31" customWidth="1"/>
    <col min="2824" max="2824" width="9.140625" style="31" customWidth="1"/>
    <col min="2825" max="2825" width="11.28515625" style="31" customWidth="1"/>
    <col min="2826" max="2826" width="12.85546875" style="31" customWidth="1"/>
    <col min="2827" max="3072" width="10.140625" style="31"/>
    <col min="3073" max="3073" width="17.5703125" style="31" customWidth="1"/>
    <col min="3074" max="3074" width="9.140625" style="31" customWidth="1"/>
    <col min="3075" max="3075" width="11.28515625" style="31" customWidth="1"/>
    <col min="3076" max="3076" width="12.85546875" style="31" customWidth="1"/>
    <col min="3077" max="3077" width="9.140625" style="31" customWidth="1"/>
    <col min="3078" max="3078" width="11.28515625" style="31" customWidth="1"/>
    <col min="3079" max="3079" width="12.85546875" style="31" customWidth="1"/>
    <col min="3080" max="3080" width="9.140625" style="31" customWidth="1"/>
    <col min="3081" max="3081" width="11.28515625" style="31" customWidth="1"/>
    <col min="3082" max="3082" width="12.85546875" style="31" customWidth="1"/>
    <col min="3083" max="3328" width="10.140625" style="31"/>
    <col min="3329" max="3329" width="17.5703125" style="31" customWidth="1"/>
    <col min="3330" max="3330" width="9.140625" style="31" customWidth="1"/>
    <col min="3331" max="3331" width="11.28515625" style="31" customWidth="1"/>
    <col min="3332" max="3332" width="12.85546875" style="31" customWidth="1"/>
    <col min="3333" max="3333" width="9.140625" style="31" customWidth="1"/>
    <col min="3334" max="3334" width="11.28515625" style="31" customWidth="1"/>
    <col min="3335" max="3335" width="12.85546875" style="31" customWidth="1"/>
    <col min="3336" max="3336" width="9.140625" style="31" customWidth="1"/>
    <col min="3337" max="3337" width="11.28515625" style="31" customWidth="1"/>
    <col min="3338" max="3338" width="12.85546875" style="31" customWidth="1"/>
    <col min="3339" max="3584" width="10.140625" style="31"/>
    <col min="3585" max="3585" width="17.5703125" style="31" customWidth="1"/>
    <col min="3586" max="3586" width="9.140625" style="31" customWidth="1"/>
    <col min="3587" max="3587" width="11.28515625" style="31" customWidth="1"/>
    <col min="3588" max="3588" width="12.85546875" style="31" customWidth="1"/>
    <col min="3589" max="3589" width="9.140625" style="31" customWidth="1"/>
    <col min="3590" max="3590" width="11.28515625" style="31" customWidth="1"/>
    <col min="3591" max="3591" width="12.85546875" style="31" customWidth="1"/>
    <col min="3592" max="3592" width="9.140625" style="31" customWidth="1"/>
    <col min="3593" max="3593" width="11.28515625" style="31" customWidth="1"/>
    <col min="3594" max="3594" width="12.85546875" style="31" customWidth="1"/>
    <col min="3595" max="3840" width="10.140625" style="31"/>
    <col min="3841" max="3841" width="17.5703125" style="31" customWidth="1"/>
    <col min="3842" max="3842" width="9.140625" style="31" customWidth="1"/>
    <col min="3843" max="3843" width="11.28515625" style="31" customWidth="1"/>
    <col min="3844" max="3844" width="12.85546875" style="31" customWidth="1"/>
    <col min="3845" max="3845" width="9.140625" style="31" customWidth="1"/>
    <col min="3846" max="3846" width="11.28515625" style="31" customWidth="1"/>
    <col min="3847" max="3847" width="12.85546875" style="31" customWidth="1"/>
    <col min="3848" max="3848" width="9.140625" style="31" customWidth="1"/>
    <col min="3849" max="3849" width="11.28515625" style="31" customWidth="1"/>
    <col min="3850" max="3850" width="12.85546875" style="31" customWidth="1"/>
    <col min="3851" max="4096" width="10.140625" style="31"/>
    <col min="4097" max="4097" width="17.5703125" style="31" customWidth="1"/>
    <col min="4098" max="4098" width="9.140625" style="31" customWidth="1"/>
    <col min="4099" max="4099" width="11.28515625" style="31" customWidth="1"/>
    <col min="4100" max="4100" width="12.85546875" style="31" customWidth="1"/>
    <col min="4101" max="4101" width="9.140625" style="31" customWidth="1"/>
    <col min="4102" max="4102" width="11.28515625" style="31" customWidth="1"/>
    <col min="4103" max="4103" width="12.85546875" style="31" customWidth="1"/>
    <col min="4104" max="4104" width="9.140625" style="31" customWidth="1"/>
    <col min="4105" max="4105" width="11.28515625" style="31" customWidth="1"/>
    <col min="4106" max="4106" width="12.85546875" style="31" customWidth="1"/>
    <col min="4107" max="4352" width="10.140625" style="31"/>
    <col min="4353" max="4353" width="17.5703125" style="31" customWidth="1"/>
    <col min="4354" max="4354" width="9.140625" style="31" customWidth="1"/>
    <col min="4355" max="4355" width="11.28515625" style="31" customWidth="1"/>
    <col min="4356" max="4356" width="12.85546875" style="31" customWidth="1"/>
    <col min="4357" max="4357" width="9.140625" style="31" customWidth="1"/>
    <col min="4358" max="4358" width="11.28515625" style="31" customWidth="1"/>
    <col min="4359" max="4359" width="12.85546875" style="31" customWidth="1"/>
    <col min="4360" max="4360" width="9.140625" style="31" customWidth="1"/>
    <col min="4361" max="4361" width="11.28515625" style="31" customWidth="1"/>
    <col min="4362" max="4362" width="12.85546875" style="31" customWidth="1"/>
    <col min="4363" max="4608" width="10.140625" style="31"/>
    <col min="4609" max="4609" width="17.5703125" style="31" customWidth="1"/>
    <col min="4610" max="4610" width="9.140625" style="31" customWidth="1"/>
    <col min="4611" max="4611" width="11.28515625" style="31" customWidth="1"/>
    <col min="4612" max="4612" width="12.85546875" style="31" customWidth="1"/>
    <col min="4613" max="4613" width="9.140625" style="31" customWidth="1"/>
    <col min="4614" max="4614" width="11.28515625" style="31" customWidth="1"/>
    <col min="4615" max="4615" width="12.85546875" style="31" customWidth="1"/>
    <col min="4616" max="4616" width="9.140625" style="31" customWidth="1"/>
    <col min="4617" max="4617" width="11.28515625" style="31" customWidth="1"/>
    <col min="4618" max="4618" width="12.85546875" style="31" customWidth="1"/>
    <col min="4619" max="4864" width="10.140625" style="31"/>
    <col min="4865" max="4865" width="17.5703125" style="31" customWidth="1"/>
    <col min="4866" max="4866" width="9.140625" style="31" customWidth="1"/>
    <col min="4867" max="4867" width="11.28515625" style="31" customWidth="1"/>
    <col min="4868" max="4868" width="12.85546875" style="31" customWidth="1"/>
    <col min="4869" max="4869" width="9.140625" style="31" customWidth="1"/>
    <col min="4870" max="4870" width="11.28515625" style="31" customWidth="1"/>
    <col min="4871" max="4871" width="12.85546875" style="31" customWidth="1"/>
    <col min="4872" max="4872" width="9.140625" style="31" customWidth="1"/>
    <col min="4873" max="4873" width="11.28515625" style="31" customWidth="1"/>
    <col min="4874" max="4874" width="12.85546875" style="31" customWidth="1"/>
    <col min="4875" max="5120" width="10.140625" style="31"/>
    <col min="5121" max="5121" width="17.5703125" style="31" customWidth="1"/>
    <col min="5122" max="5122" width="9.140625" style="31" customWidth="1"/>
    <col min="5123" max="5123" width="11.28515625" style="31" customWidth="1"/>
    <col min="5124" max="5124" width="12.85546875" style="31" customWidth="1"/>
    <col min="5125" max="5125" width="9.140625" style="31" customWidth="1"/>
    <col min="5126" max="5126" width="11.28515625" style="31" customWidth="1"/>
    <col min="5127" max="5127" width="12.85546875" style="31" customWidth="1"/>
    <col min="5128" max="5128" width="9.140625" style="31" customWidth="1"/>
    <col min="5129" max="5129" width="11.28515625" style="31" customWidth="1"/>
    <col min="5130" max="5130" width="12.85546875" style="31" customWidth="1"/>
    <col min="5131" max="5376" width="10.140625" style="31"/>
    <col min="5377" max="5377" width="17.5703125" style="31" customWidth="1"/>
    <col min="5378" max="5378" width="9.140625" style="31" customWidth="1"/>
    <col min="5379" max="5379" width="11.28515625" style="31" customWidth="1"/>
    <col min="5380" max="5380" width="12.85546875" style="31" customWidth="1"/>
    <col min="5381" max="5381" width="9.140625" style="31" customWidth="1"/>
    <col min="5382" max="5382" width="11.28515625" style="31" customWidth="1"/>
    <col min="5383" max="5383" width="12.85546875" style="31" customWidth="1"/>
    <col min="5384" max="5384" width="9.140625" style="31" customWidth="1"/>
    <col min="5385" max="5385" width="11.28515625" style="31" customWidth="1"/>
    <col min="5386" max="5386" width="12.85546875" style="31" customWidth="1"/>
    <col min="5387" max="5632" width="10.140625" style="31"/>
    <col min="5633" max="5633" width="17.5703125" style="31" customWidth="1"/>
    <col min="5634" max="5634" width="9.140625" style="31" customWidth="1"/>
    <col min="5635" max="5635" width="11.28515625" style="31" customWidth="1"/>
    <col min="5636" max="5636" width="12.85546875" style="31" customWidth="1"/>
    <col min="5637" max="5637" width="9.140625" style="31" customWidth="1"/>
    <col min="5638" max="5638" width="11.28515625" style="31" customWidth="1"/>
    <col min="5639" max="5639" width="12.85546875" style="31" customWidth="1"/>
    <col min="5640" max="5640" width="9.140625" style="31" customWidth="1"/>
    <col min="5641" max="5641" width="11.28515625" style="31" customWidth="1"/>
    <col min="5642" max="5642" width="12.85546875" style="31" customWidth="1"/>
    <col min="5643" max="5888" width="10.140625" style="31"/>
    <col min="5889" max="5889" width="17.5703125" style="31" customWidth="1"/>
    <col min="5890" max="5890" width="9.140625" style="31" customWidth="1"/>
    <col min="5891" max="5891" width="11.28515625" style="31" customWidth="1"/>
    <col min="5892" max="5892" width="12.85546875" style="31" customWidth="1"/>
    <col min="5893" max="5893" width="9.140625" style="31" customWidth="1"/>
    <col min="5894" max="5894" width="11.28515625" style="31" customWidth="1"/>
    <col min="5895" max="5895" width="12.85546875" style="31" customWidth="1"/>
    <col min="5896" max="5896" width="9.140625" style="31" customWidth="1"/>
    <col min="5897" max="5897" width="11.28515625" style="31" customWidth="1"/>
    <col min="5898" max="5898" width="12.85546875" style="31" customWidth="1"/>
    <col min="5899" max="6144" width="10.140625" style="31"/>
    <col min="6145" max="6145" width="17.5703125" style="31" customWidth="1"/>
    <col min="6146" max="6146" width="9.140625" style="31" customWidth="1"/>
    <col min="6147" max="6147" width="11.28515625" style="31" customWidth="1"/>
    <col min="6148" max="6148" width="12.85546875" style="31" customWidth="1"/>
    <col min="6149" max="6149" width="9.140625" style="31" customWidth="1"/>
    <col min="6150" max="6150" width="11.28515625" style="31" customWidth="1"/>
    <col min="6151" max="6151" width="12.85546875" style="31" customWidth="1"/>
    <col min="6152" max="6152" width="9.140625" style="31" customWidth="1"/>
    <col min="6153" max="6153" width="11.28515625" style="31" customWidth="1"/>
    <col min="6154" max="6154" width="12.85546875" style="31" customWidth="1"/>
    <col min="6155" max="6400" width="10.140625" style="31"/>
    <col min="6401" max="6401" width="17.5703125" style="31" customWidth="1"/>
    <col min="6402" max="6402" width="9.140625" style="31" customWidth="1"/>
    <col min="6403" max="6403" width="11.28515625" style="31" customWidth="1"/>
    <col min="6404" max="6404" width="12.85546875" style="31" customWidth="1"/>
    <col min="6405" max="6405" width="9.140625" style="31" customWidth="1"/>
    <col min="6406" max="6406" width="11.28515625" style="31" customWidth="1"/>
    <col min="6407" max="6407" width="12.85546875" style="31" customWidth="1"/>
    <col min="6408" max="6408" width="9.140625" style="31" customWidth="1"/>
    <col min="6409" max="6409" width="11.28515625" style="31" customWidth="1"/>
    <col min="6410" max="6410" width="12.85546875" style="31" customWidth="1"/>
    <col min="6411" max="6656" width="10.140625" style="31"/>
    <col min="6657" max="6657" width="17.5703125" style="31" customWidth="1"/>
    <col min="6658" max="6658" width="9.140625" style="31" customWidth="1"/>
    <col min="6659" max="6659" width="11.28515625" style="31" customWidth="1"/>
    <col min="6660" max="6660" width="12.85546875" style="31" customWidth="1"/>
    <col min="6661" max="6661" width="9.140625" style="31" customWidth="1"/>
    <col min="6662" max="6662" width="11.28515625" style="31" customWidth="1"/>
    <col min="6663" max="6663" width="12.85546875" style="31" customWidth="1"/>
    <col min="6664" max="6664" width="9.140625" style="31" customWidth="1"/>
    <col min="6665" max="6665" width="11.28515625" style="31" customWidth="1"/>
    <col min="6666" max="6666" width="12.85546875" style="31" customWidth="1"/>
    <col min="6667" max="6912" width="10.140625" style="31"/>
    <col min="6913" max="6913" width="17.5703125" style="31" customWidth="1"/>
    <col min="6914" max="6914" width="9.140625" style="31" customWidth="1"/>
    <col min="6915" max="6915" width="11.28515625" style="31" customWidth="1"/>
    <col min="6916" max="6916" width="12.85546875" style="31" customWidth="1"/>
    <col min="6917" max="6917" width="9.140625" style="31" customWidth="1"/>
    <col min="6918" max="6918" width="11.28515625" style="31" customWidth="1"/>
    <col min="6919" max="6919" width="12.85546875" style="31" customWidth="1"/>
    <col min="6920" max="6920" width="9.140625" style="31" customWidth="1"/>
    <col min="6921" max="6921" width="11.28515625" style="31" customWidth="1"/>
    <col min="6922" max="6922" width="12.85546875" style="31" customWidth="1"/>
    <col min="6923" max="7168" width="10.140625" style="31"/>
    <col min="7169" max="7169" width="17.5703125" style="31" customWidth="1"/>
    <col min="7170" max="7170" width="9.140625" style="31" customWidth="1"/>
    <col min="7171" max="7171" width="11.28515625" style="31" customWidth="1"/>
    <col min="7172" max="7172" width="12.85546875" style="31" customWidth="1"/>
    <col min="7173" max="7173" width="9.140625" style="31" customWidth="1"/>
    <col min="7174" max="7174" width="11.28515625" style="31" customWidth="1"/>
    <col min="7175" max="7175" width="12.85546875" style="31" customWidth="1"/>
    <col min="7176" max="7176" width="9.140625" style="31" customWidth="1"/>
    <col min="7177" max="7177" width="11.28515625" style="31" customWidth="1"/>
    <col min="7178" max="7178" width="12.85546875" style="31" customWidth="1"/>
    <col min="7179" max="7424" width="10.140625" style="31"/>
    <col min="7425" max="7425" width="17.5703125" style="31" customWidth="1"/>
    <col min="7426" max="7426" width="9.140625" style="31" customWidth="1"/>
    <col min="7427" max="7427" width="11.28515625" style="31" customWidth="1"/>
    <col min="7428" max="7428" width="12.85546875" style="31" customWidth="1"/>
    <col min="7429" max="7429" width="9.140625" style="31" customWidth="1"/>
    <col min="7430" max="7430" width="11.28515625" style="31" customWidth="1"/>
    <col min="7431" max="7431" width="12.85546875" style="31" customWidth="1"/>
    <col min="7432" max="7432" width="9.140625" style="31" customWidth="1"/>
    <col min="7433" max="7433" width="11.28515625" style="31" customWidth="1"/>
    <col min="7434" max="7434" width="12.85546875" style="31" customWidth="1"/>
    <col min="7435" max="7680" width="10.140625" style="31"/>
    <col min="7681" max="7681" width="17.5703125" style="31" customWidth="1"/>
    <col min="7682" max="7682" width="9.140625" style="31" customWidth="1"/>
    <col min="7683" max="7683" width="11.28515625" style="31" customWidth="1"/>
    <col min="7684" max="7684" width="12.85546875" style="31" customWidth="1"/>
    <col min="7685" max="7685" width="9.140625" style="31" customWidth="1"/>
    <col min="7686" max="7686" width="11.28515625" style="31" customWidth="1"/>
    <col min="7687" max="7687" width="12.85546875" style="31" customWidth="1"/>
    <col min="7688" max="7688" width="9.140625" style="31" customWidth="1"/>
    <col min="7689" max="7689" width="11.28515625" style="31" customWidth="1"/>
    <col min="7690" max="7690" width="12.85546875" style="31" customWidth="1"/>
    <col min="7691" max="7936" width="10.140625" style="31"/>
    <col min="7937" max="7937" width="17.5703125" style="31" customWidth="1"/>
    <col min="7938" max="7938" width="9.140625" style="31" customWidth="1"/>
    <col min="7939" max="7939" width="11.28515625" style="31" customWidth="1"/>
    <col min="7940" max="7940" width="12.85546875" style="31" customWidth="1"/>
    <col min="7941" max="7941" width="9.140625" style="31" customWidth="1"/>
    <col min="7942" max="7942" width="11.28515625" style="31" customWidth="1"/>
    <col min="7943" max="7943" width="12.85546875" style="31" customWidth="1"/>
    <col min="7944" max="7944" width="9.140625" style="31" customWidth="1"/>
    <col min="7945" max="7945" width="11.28515625" style="31" customWidth="1"/>
    <col min="7946" max="7946" width="12.85546875" style="31" customWidth="1"/>
    <col min="7947" max="8192" width="10.140625" style="31"/>
    <col min="8193" max="8193" width="17.5703125" style="31" customWidth="1"/>
    <col min="8194" max="8194" width="9.140625" style="31" customWidth="1"/>
    <col min="8195" max="8195" width="11.28515625" style="31" customWidth="1"/>
    <col min="8196" max="8196" width="12.85546875" style="31" customWidth="1"/>
    <col min="8197" max="8197" width="9.140625" style="31" customWidth="1"/>
    <col min="8198" max="8198" width="11.28515625" style="31" customWidth="1"/>
    <col min="8199" max="8199" width="12.85546875" style="31" customWidth="1"/>
    <col min="8200" max="8200" width="9.140625" style="31" customWidth="1"/>
    <col min="8201" max="8201" width="11.28515625" style="31" customWidth="1"/>
    <col min="8202" max="8202" width="12.85546875" style="31" customWidth="1"/>
    <col min="8203" max="8448" width="10.140625" style="31"/>
    <col min="8449" max="8449" width="17.5703125" style="31" customWidth="1"/>
    <col min="8450" max="8450" width="9.140625" style="31" customWidth="1"/>
    <col min="8451" max="8451" width="11.28515625" style="31" customWidth="1"/>
    <col min="8452" max="8452" width="12.85546875" style="31" customWidth="1"/>
    <col min="8453" max="8453" width="9.140625" style="31" customWidth="1"/>
    <col min="8454" max="8454" width="11.28515625" style="31" customWidth="1"/>
    <col min="8455" max="8455" width="12.85546875" style="31" customWidth="1"/>
    <col min="8456" max="8456" width="9.140625" style="31" customWidth="1"/>
    <col min="8457" max="8457" width="11.28515625" style="31" customWidth="1"/>
    <col min="8458" max="8458" width="12.85546875" style="31" customWidth="1"/>
    <col min="8459" max="8704" width="10.140625" style="31"/>
    <col min="8705" max="8705" width="17.5703125" style="31" customWidth="1"/>
    <col min="8706" max="8706" width="9.140625" style="31" customWidth="1"/>
    <col min="8707" max="8707" width="11.28515625" style="31" customWidth="1"/>
    <col min="8708" max="8708" width="12.85546875" style="31" customWidth="1"/>
    <col min="8709" max="8709" width="9.140625" style="31" customWidth="1"/>
    <col min="8710" max="8710" width="11.28515625" style="31" customWidth="1"/>
    <col min="8711" max="8711" width="12.85546875" style="31" customWidth="1"/>
    <col min="8712" max="8712" width="9.140625" style="31" customWidth="1"/>
    <col min="8713" max="8713" width="11.28515625" style="31" customWidth="1"/>
    <col min="8714" max="8714" width="12.85546875" style="31" customWidth="1"/>
    <col min="8715" max="8960" width="10.140625" style="31"/>
    <col min="8961" max="8961" width="17.5703125" style="31" customWidth="1"/>
    <col min="8962" max="8962" width="9.140625" style="31" customWidth="1"/>
    <col min="8963" max="8963" width="11.28515625" style="31" customWidth="1"/>
    <col min="8964" max="8964" width="12.85546875" style="31" customWidth="1"/>
    <col min="8965" max="8965" width="9.140625" style="31" customWidth="1"/>
    <col min="8966" max="8966" width="11.28515625" style="31" customWidth="1"/>
    <col min="8967" max="8967" width="12.85546875" style="31" customWidth="1"/>
    <col min="8968" max="8968" width="9.140625" style="31" customWidth="1"/>
    <col min="8969" max="8969" width="11.28515625" style="31" customWidth="1"/>
    <col min="8970" max="8970" width="12.85546875" style="31" customWidth="1"/>
    <col min="8971" max="9216" width="10.140625" style="31"/>
    <col min="9217" max="9217" width="17.5703125" style="31" customWidth="1"/>
    <col min="9218" max="9218" width="9.140625" style="31" customWidth="1"/>
    <col min="9219" max="9219" width="11.28515625" style="31" customWidth="1"/>
    <col min="9220" max="9220" width="12.85546875" style="31" customWidth="1"/>
    <col min="9221" max="9221" width="9.140625" style="31" customWidth="1"/>
    <col min="9222" max="9222" width="11.28515625" style="31" customWidth="1"/>
    <col min="9223" max="9223" width="12.85546875" style="31" customWidth="1"/>
    <col min="9224" max="9224" width="9.140625" style="31" customWidth="1"/>
    <col min="9225" max="9225" width="11.28515625" style="31" customWidth="1"/>
    <col min="9226" max="9226" width="12.85546875" style="31" customWidth="1"/>
    <col min="9227" max="9472" width="10.140625" style="31"/>
    <col min="9473" max="9473" width="17.5703125" style="31" customWidth="1"/>
    <col min="9474" max="9474" width="9.140625" style="31" customWidth="1"/>
    <col min="9475" max="9475" width="11.28515625" style="31" customWidth="1"/>
    <col min="9476" max="9476" width="12.85546875" style="31" customWidth="1"/>
    <col min="9477" max="9477" width="9.140625" style="31" customWidth="1"/>
    <col min="9478" max="9478" width="11.28515625" style="31" customWidth="1"/>
    <col min="9479" max="9479" width="12.85546875" style="31" customWidth="1"/>
    <col min="9480" max="9480" width="9.140625" style="31" customWidth="1"/>
    <col min="9481" max="9481" width="11.28515625" style="31" customWidth="1"/>
    <col min="9482" max="9482" width="12.85546875" style="31" customWidth="1"/>
    <col min="9483" max="9728" width="10.140625" style="31"/>
    <col min="9729" max="9729" width="17.5703125" style="31" customWidth="1"/>
    <col min="9730" max="9730" width="9.140625" style="31" customWidth="1"/>
    <col min="9731" max="9731" width="11.28515625" style="31" customWidth="1"/>
    <col min="9732" max="9732" width="12.85546875" style="31" customWidth="1"/>
    <col min="9733" max="9733" width="9.140625" style="31" customWidth="1"/>
    <col min="9734" max="9734" width="11.28515625" style="31" customWidth="1"/>
    <col min="9735" max="9735" width="12.85546875" style="31" customWidth="1"/>
    <col min="9736" max="9736" width="9.140625" style="31" customWidth="1"/>
    <col min="9737" max="9737" width="11.28515625" style="31" customWidth="1"/>
    <col min="9738" max="9738" width="12.85546875" style="31" customWidth="1"/>
    <col min="9739" max="9984" width="10.140625" style="31"/>
    <col min="9985" max="9985" width="17.5703125" style="31" customWidth="1"/>
    <col min="9986" max="9986" width="9.140625" style="31" customWidth="1"/>
    <col min="9987" max="9987" width="11.28515625" style="31" customWidth="1"/>
    <col min="9988" max="9988" width="12.85546875" style="31" customWidth="1"/>
    <col min="9989" max="9989" width="9.140625" style="31" customWidth="1"/>
    <col min="9990" max="9990" width="11.28515625" style="31" customWidth="1"/>
    <col min="9991" max="9991" width="12.85546875" style="31" customWidth="1"/>
    <col min="9992" max="9992" width="9.140625" style="31" customWidth="1"/>
    <col min="9993" max="9993" width="11.28515625" style="31" customWidth="1"/>
    <col min="9994" max="9994" width="12.85546875" style="31" customWidth="1"/>
    <col min="9995" max="10240" width="10.140625" style="31"/>
    <col min="10241" max="10241" width="17.5703125" style="31" customWidth="1"/>
    <col min="10242" max="10242" width="9.140625" style="31" customWidth="1"/>
    <col min="10243" max="10243" width="11.28515625" style="31" customWidth="1"/>
    <col min="10244" max="10244" width="12.85546875" style="31" customWidth="1"/>
    <col min="10245" max="10245" width="9.140625" style="31" customWidth="1"/>
    <col min="10246" max="10246" width="11.28515625" style="31" customWidth="1"/>
    <col min="10247" max="10247" width="12.85546875" style="31" customWidth="1"/>
    <col min="10248" max="10248" width="9.140625" style="31" customWidth="1"/>
    <col min="10249" max="10249" width="11.28515625" style="31" customWidth="1"/>
    <col min="10250" max="10250" width="12.85546875" style="31" customWidth="1"/>
    <col min="10251" max="10496" width="10.140625" style="31"/>
    <col min="10497" max="10497" width="17.5703125" style="31" customWidth="1"/>
    <col min="10498" max="10498" width="9.140625" style="31" customWidth="1"/>
    <col min="10499" max="10499" width="11.28515625" style="31" customWidth="1"/>
    <col min="10500" max="10500" width="12.85546875" style="31" customWidth="1"/>
    <col min="10501" max="10501" width="9.140625" style="31" customWidth="1"/>
    <col min="10502" max="10502" width="11.28515625" style="31" customWidth="1"/>
    <col min="10503" max="10503" width="12.85546875" style="31" customWidth="1"/>
    <col min="10504" max="10504" width="9.140625" style="31" customWidth="1"/>
    <col min="10505" max="10505" width="11.28515625" style="31" customWidth="1"/>
    <col min="10506" max="10506" width="12.85546875" style="31" customWidth="1"/>
    <col min="10507" max="10752" width="10.140625" style="31"/>
    <col min="10753" max="10753" width="17.5703125" style="31" customWidth="1"/>
    <col min="10754" max="10754" width="9.140625" style="31" customWidth="1"/>
    <col min="10755" max="10755" width="11.28515625" style="31" customWidth="1"/>
    <col min="10756" max="10756" width="12.85546875" style="31" customWidth="1"/>
    <col min="10757" max="10757" width="9.140625" style="31" customWidth="1"/>
    <col min="10758" max="10758" width="11.28515625" style="31" customWidth="1"/>
    <col min="10759" max="10759" width="12.85546875" style="31" customWidth="1"/>
    <col min="10760" max="10760" width="9.140625" style="31" customWidth="1"/>
    <col min="10761" max="10761" width="11.28515625" style="31" customWidth="1"/>
    <col min="10762" max="10762" width="12.85546875" style="31" customWidth="1"/>
    <col min="10763" max="11008" width="10.140625" style="31"/>
    <col min="11009" max="11009" width="17.5703125" style="31" customWidth="1"/>
    <col min="11010" max="11010" width="9.140625" style="31" customWidth="1"/>
    <col min="11011" max="11011" width="11.28515625" style="31" customWidth="1"/>
    <col min="11012" max="11012" width="12.85546875" style="31" customWidth="1"/>
    <col min="11013" max="11013" width="9.140625" style="31" customWidth="1"/>
    <col min="11014" max="11014" width="11.28515625" style="31" customWidth="1"/>
    <col min="11015" max="11015" width="12.85546875" style="31" customWidth="1"/>
    <col min="11016" max="11016" width="9.140625" style="31" customWidth="1"/>
    <col min="11017" max="11017" width="11.28515625" style="31" customWidth="1"/>
    <col min="11018" max="11018" width="12.85546875" style="31" customWidth="1"/>
    <col min="11019" max="11264" width="10.140625" style="31"/>
    <col min="11265" max="11265" width="17.5703125" style="31" customWidth="1"/>
    <col min="11266" max="11266" width="9.140625" style="31" customWidth="1"/>
    <col min="11267" max="11267" width="11.28515625" style="31" customWidth="1"/>
    <col min="11268" max="11268" width="12.85546875" style="31" customWidth="1"/>
    <col min="11269" max="11269" width="9.140625" style="31" customWidth="1"/>
    <col min="11270" max="11270" width="11.28515625" style="31" customWidth="1"/>
    <col min="11271" max="11271" width="12.85546875" style="31" customWidth="1"/>
    <col min="11272" max="11272" width="9.140625" style="31" customWidth="1"/>
    <col min="11273" max="11273" width="11.28515625" style="31" customWidth="1"/>
    <col min="11274" max="11274" width="12.85546875" style="31" customWidth="1"/>
    <col min="11275" max="11520" width="10.140625" style="31"/>
    <col min="11521" max="11521" width="17.5703125" style="31" customWidth="1"/>
    <col min="11522" max="11522" width="9.140625" style="31" customWidth="1"/>
    <col min="11523" max="11523" width="11.28515625" style="31" customWidth="1"/>
    <col min="11524" max="11524" width="12.85546875" style="31" customWidth="1"/>
    <col min="11525" max="11525" width="9.140625" style="31" customWidth="1"/>
    <col min="11526" max="11526" width="11.28515625" style="31" customWidth="1"/>
    <col min="11527" max="11527" width="12.85546875" style="31" customWidth="1"/>
    <col min="11528" max="11528" width="9.140625" style="31" customWidth="1"/>
    <col min="11529" max="11529" width="11.28515625" style="31" customWidth="1"/>
    <col min="11530" max="11530" width="12.85546875" style="31" customWidth="1"/>
    <col min="11531" max="11776" width="10.140625" style="31"/>
    <col min="11777" max="11777" width="17.5703125" style="31" customWidth="1"/>
    <col min="11778" max="11778" width="9.140625" style="31" customWidth="1"/>
    <col min="11779" max="11779" width="11.28515625" style="31" customWidth="1"/>
    <col min="11780" max="11780" width="12.85546875" style="31" customWidth="1"/>
    <col min="11781" max="11781" width="9.140625" style="31" customWidth="1"/>
    <col min="11782" max="11782" width="11.28515625" style="31" customWidth="1"/>
    <col min="11783" max="11783" width="12.85546875" style="31" customWidth="1"/>
    <col min="11784" max="11784" width="9.140625" style="31" customWidth="1"/>
    <col min="11785" max="11785" width="11.28515625" style="31" customWidth="1"/>
    <col min="11786" max="11786" width="12.85546875" style="31" customWidth="1"/>
    <col min="11787" max="12032" width="10.140625" style="31"/>
    <col min="12033" max="12033" width="17.5703125" style="31" customWidth="1"/>
    <col min="12034" max="12034" width="9.140625" style="31" customWidth="1"/>
    <col min="12035" max="12035" width="11.28515625" style="31" customWidth="1"/>
    <col min="12036" max="12036" width="12.85546875" style="31" customWidth="1"/>
    <col min="12037" max="12037" width="9.140625" style="31" customWidth="1"/>
    <col min="12038" max="12038" width="11.28515625" style="31" customWidth="1"/>
    <col min="12039" max="12039" width="12.85546875" style="31" customWidth="1"/>
    <col min="12040" max="12040" width="9.140625" style="31" customWidth="1"/>
    <col min="12041" max="12041" width="11.28515625" style="31" customWidth="1"/>
    <col min="12042" max="12042" width="12.85546875" style="31" customWidth="1"/>
    <col min="12043" max="12288" width="10.140625" style="31"/>
    <col min="12289" max="12289" width="17.5703125" style="31" customWidth="1"/>
    <col min="12290" max="12290" width="9.140625" style="31" customWidth="1"/>
    <col min="12291" max="12291" width="11.28515625" style="31" customWidth="1"/>
    <col min="12292" max="12292" width="12.85546875" style="31" customWidth="1"/>
    <col min="12293" max="12293" width="9.140625" style="31" customWidth="1"/>
    <col min="12294" max="12294" width="11.28515625" style="31" customWidth="1"/>
    <col min="12295" max="12295" width="12.85546875" style="31" customWidth="1"/>
    <col min="12296" max="12296" width="9.140625" style="31" customWidth="1"/>
    <col min="12297" max="12297" width="11.28515625" style="31" customWidth="1"/>
    <col min="12298" max="12298" width="12.85546875" style="31" customWidth="1"/>
    <col min="12299" max="12544" width="10.140625" style="31"/>
    <col min="12545" max="12545" width="17.5703125" style="31" customWidth="1"/>
    <col min="12546" max="12546" width="9.140625" style="31" customWidth="1"/>
    <col min="12547" max="12547" width="11.28515625" style="31" customWidth="1"/>
    <col min="12548" max="12548" width="12.85546875" style="31" customWidth="1"/>
    <col min="12549" max="12549" width="9.140625" style="31" customWidth="1"/>
    <col min="12550" max="12550" width="11.28515625" style="31" customWidth="1"/>
    <col min="12551" max="12551" width="12.85546875" style="31" customWidth="1"/>
    <col min="12552" max="12552" width="9.140625" style="31" customWidth="1"/>
    <col min="12553" max="12553" width="11.28515625" style="31" customWidth="1"/>
    <col min="12554" max="12554" width="12.85546875" style="31" customWidth="1"/>
    <col min="12555" max="12800" width="10.140625" style="31"/>
    <col min="12801" max="12801" width="17.5703125" style="31" customWidth="1"/>
    <col min="12802" max="12802" width="9.140625" style="31" customWidth="1"/>
    <col min="12803" max="12803" width="11.28515625" style="31" customWidth="1"/>
    <col min="12804" max="12804" width="12.85546875" style="31" customWidth="1"/>
    <col min="12805" max="12805" width="9.140625" style="31" customWidth="1"/>
    <col min="12806" max="12806" width="11.28515625" style="31" customWidth="1"/>
    <col min="12807" max="12807" width="12.85546875" style="31" customWidth="1"/>
    <col min="12808" max="12808" width="9.140625" style="31" customWidth="1"/>
    <col min="12809" max="12809" width="11.28515625" style="31" customWidth="1"/>
    <col min="12810" max="12810" width="12.85546875" style="31" customWidth="1"/>
    <col min="12811" max="13056" width="10.140625" style="31"/>
    <col min="13057" max="13057" width="17.5703125" style="31" customWidth="1"/>
    <col min="13058" max="13058" width="9.140625" style="31" customWidth="1"/>
    <col min="13059" max="13059" width="11.28515625" style="31" customWidth="1"/>
    <col min="13060" max="13060" width="12.85546875" style="31" customWidth="1"/>
    <col min="13061" max="13061" width="9.140625" style="31" customWidth="1"/>
    <col min="13062" max="13062" width="11.28515625" style="31" customWidth="1"/>
    <col min="13063" max="13063" width="12.85546875" style="31" customWidth="1"/>
    <col min="13064" max="13064" width="9.140625" style="31" customWidth="1"/>
    <col min="13065" max="13065" width="11.28515625" style="31" customWidth="1"/>
    <col min="13066" max="13066" width="12.85546875" style="31" customWidth="1"/>
    <col min="13067" max="13312" width="10.140625" style="31"/>
    <col min="13313" max="13313" width="17.5703125" style="31" customWidth="1"/>
    <col min="13314" max="13314" width="9.140625" style="31" customWidth="1"/>
    <col min="13315" max="13315" width="11.28515625" style="31" customWidth="1"/>
    <col min="13316" max="13316" width="12.85546875" style="31" customWidth="1"/>
    <col min="13317" max="13317" width="9.140625" style="31" customWidth="1"/>
    <col min="13318" max="13318" width="11.28515625" style="31" customWidth="1"/>
    <col min="13319" max="13319" width="12.85546875" style="31" customWidth="1"/>
    <col min="13320" max="13320" width="9.140625" style="31" customWidth="1"/>
    <col min="13321" max="13321" width="11.28515625" style="31" customWidth="1"/>
    <col min="13322" max="13322" width="12.85546875" style="31" customWidth="1"/>
    <col min="13323" max="13568" width="10.140625" style="31"/>
    <col min="13569" max="13569" width="17.5703125" style="31" customWidth="1"/>
    <col min="13570" max="13570" width="9.140625" style="31" customWidth="1"/>
    <col min="13571" max="13571" width="11.28515625" style="31" customWidth="1"/>
    <col min="13572" max="13572" width="12.85546875" style="31" customWidth="1"/>
    <col min="13573" max="13573" width="9.140625" style="31" customWidth="1"/>
    <col min="13574" max="13574" width="11.28515625" style="31" customWidth="1"/>
    <col min="13575" max="13575" width="12.85546875" style="31" customWidth="1"/>
    <col min="13576" max="13576" width="9.140625" style="31" customWidth="1"/>
    <col min="13577" max="13577" width="11.28515625" style="31" customWidth="1"/>
    <col min="13578" max="13578" width="12.85546875" style="31" customWidth="1"/>
    <col min="13579" max="13824" width="10.140625" style="31"/>
    <col min="13825" max="13825" width="17.5703125" style="31" customWidth="1"/>
    <col min="13826" max="13826" width="9.140625" style="31" customWidth="1"/>
    <col min="13827" max="13827" width="11.28515625" style="31" customWidth="1"/>
    <col min="13828" max="13828" width="12.85546875" style="31" customWidth="1"/>
    <col min="13829" max="13829" width="9.140625" style="31" customWidth="1"/>
    <col min="13830" max="13830" width="11.28515625" style="31" customWidth="1"/>
    <col min="13831" max="13831" width="12.85546875" style="31" customWidth="1"/>
    <col min="13832" max="13832" width="9.140625" style="31" customWidth="1"/>
    <col min="13833" max="13833" width="11.28515625" style="31" customWidth="1"/>
    <col min="13834" max="13834" width="12.85546875" style="31" customWidth="1"/>
    <col min="13835" max="14080" width="10.140625" style="31"/>
    <col min="14081" max="14081" width="17.5703125" style="31" customWidth="1"/>
    <col min="14082" max="14082" width="9.140625" style="31" customWidth="1"/>
    <col min="14083" max="14083" width="11.28515625" style="31" customWidth="1"/>
    <col min="14084" max="14084" width="12.85546875" style="31" customWidth="1"/>
    <col min="14085" max="14085" width="9.140625" style="31" customWidth="1"/>
    <col min="14086" max="14086" width="11.28515625" style="31" customWidth="1"/>
    <col min="14087" max="14087" width="12.85546875" style="31" customWidth="1"/>
    <col min="14088" max="14088" width="9.140625" style="31" customWidth="1"/>
    <col min="14089" max="14089" width="11.28515625" style="31" customWidth="1"/>
    <col min="14090" max="14090" width="12.85546875" style="31" customWidth="1"/>
    <col min="14091" max="14336" width="10.140625" style="31"/>
    <col min="14337" max="14337" width="17.5703125" style="31" customWidth="1"/>
    <col min="14338" max="14338" width="9.140625" style="31" customWidth="1"/>
    <col min="14339" max="14339" width="11.28515625" style="31" customWidth="1"/>
    <col min="14340" max="14340" width="12.85546875" style="31" customWidth="1"/>
    <col min="14341" max="14341" width="9.140625" style="31" customWidth="1"/>
    <col min="14342" max="14342" width="11.28515625" style="31" customWidth="1"/>
    <col min="14343" max="14343" width="12.85546875" style="31" customWidth="1"/>
    <col min="14344" max="14344" width="9.140625" style="31" customWidth="1"/>
    <col min="14345" max="14345" width="11.28515625" style="31" customWidth="1"/>
    <col min="14346" max="14346" width="12.85546875" style="31" customWidth="1"/>
    <col min="14347" max="14592" width="10.140625" style="31"/>
    <col min="14593" max="14593" width="17.5703125" style="31" customWidth="1"/>
    <col min="14594" max="14594" width="9.140625" style="31" customWidth="1"/>
    <col min="14595" max="14595" width="11.28515625" style="31" customWidth="1"/>
    <col min="14596" max="14596" width="12.85546875" style="31" customWidth="1"/>
    <col min="14597" max="14597" width="9.140625" style="31" customWidth="1"/>
    <col min="14598" max="14598" width="11.28515625" style="31" customWidth="1"/>
    <col min="14599" max="14599" width="12.85546875" style="31" customWidth="1"/>
    <col min="14600" max="14600" width="9.140625" style="31" customWidth="1"/>
    <col min="14601" max="14601" width="11.28515625" style="31" customWidth="1"/>
    <col min="14602" max="14602" width="12.85546875" style="31" customWidth="1"/>
    <col min="14603" max="14848" width="10.140625" style="31"/>
    <col min="14849" max="14849" width="17.5703125" style="31" customWidth="1"/>
    <col min="14850" max="14850" width="9.140625" style="31" customWidth="1"/>
    <col min="14851" max="14851" width="11.28515625" style="31" customWidth="1"/>
    <col min="14852" max="14852" width="12.85546875" style="31" customWidth="1"/>
    <col min="14853" max="14853" width="9.140625" style="31" customWidth="1"/>
    <col min="14854" max="14854" width="11.28515625" style="31" customWidth="1"/>
    <col min="14855" max="14855" width="12.85546875" style="31" customWidth="1"/>
    <col min="14856" max="14856" width="9.140625" style="31" customWidth="1"/>
    <col min="14857" max="14857" width="11.28515625" style="31" customWidth="1"/>
    <col min="14858" max="14858" width="12.85546875" style="31" customWidth="1"/>
    <col min="14859" max="15104" width="10.140625" style="31"/>
    <col min="15105" max="15105" width="17.5703125" style="31" customWidth="1"/>
    <col min="15106" max="15106" width="9.140625" style="31" customWidth="1"/>
    <col min="15107" max="15107" width="11.28515625" style="31" customWidth="1"/>
    <col min="15108" max="15108" width="12.85546875" style="31" customWidth="1"/>
    <col min="15109" max="15109" width="9.140625" style="31" customWidth="1"/>
    <col min="15110" max="15110" width="11.28515625" style="31" customWidth="1"/>
    <col min="15111" max="15111" width="12.85546875" style="31" customWidth="1"/>
    <col min="15112" max="15112" width="9.140625" style="31" customWidth="1"/>
    <col min="15113" max="15113" width="11.28515625" style="31" customWidth="1"/>
    <col min="15114" max="15114" width="12.85546875" style="31" customWidth="1"/>
    <col min="15115" max="15360" width="10.140625" style="31"/>
    <col min="15361" max="15361" width="17.5703125" style="31" customWidth="1"/>
    <col min="15362" max="15362" width="9.140625" style="31" customWidth="1"/>
    <col min="15363" max="15363" width="11.28515625" style="31" customWidth="1"/>
    <col min="15364" max="15364" width="12.85546875" style="31" customWidth="1"/>
    <col min="15365" max="15365" width="9.140625" style="31" customWidth="1"/>
    <col min="15366" max="15366" width="11.28515625" style="31" customWidth="1"/>
    <col min="15367" max="15367" width="12.85546875" style="31" customWidth="1"/>
    <col min="15368" max="15368" width="9.140625" style="31" customWidth="1"/>
    <col min="15369" max="15369" width="11.28515625" style="31" customWidth="1"/>
    <col min="15370" max="15370" width="12.85546875" style="31" customWidth="1"/>
    <col min="15371" max="15616" width="10.140625" style="31"/>
    <col min="15617" max="15617" width="17.5703125" style="31" customWidth="1"/>
    <col min="15618" max="15618" width="9.140625" style="31" customWidth="1"/>
    <col min="15619" max="15619" width="11.28515625" style="31" customWidth="1"/>
    <col min="15620" max="15620" width="12.85546875" style="31" customWidth="1"/>
    <col min="15621" max="15621" width="9.140625" style="31" customWidth="1"/>
    <col min="15622" max="15622" width="11.28515625" style="31" customWidth="1"/>
    <col min="15623" max="15623" width="12.85546875" style="31" customWidth="1"/>
    <col min="15624" max="15624" width="9.140625" style="31" customWidth="1"/>
    <col min="15625" max="15625" width="11.28515625" style="31" customWidth="1"/>
    <col min="15626" max="15626" width="12.85546875" style="31" customWidth="1"/>
    <col min="15627" max="15872" width="10.140625" style="31"/>
    <col min="15873" max="15873" width="17.5703125" style="31" customWidth="1"/>
    <col min="15874" max="15874" width="9.140625" style="31" customWidth="1"/>
    <col min="15875" max="15875" width="11.28515625" style="31" customWidth="1"/>
    <col min="15876" max="15876" width="12.85546875" style="31" customWidth="1"/>
    <col min="15877" max="15877" width="9.140625" style="31" customWidth="1"/>
    <col min="15878" max="15878" width="11.28515625" style="31" customWidth="1"/>
    <col min="15879" max="15879" width="12.85546875" style="31" customWidth="1"/>
    <col min="15880" max="15880" width="9.140625" style="31" customWidth="1"/>
    <col min="15881" max="15881" width="11.28515625" style="31" customWidth="1"/>
    <col min="15882" max="15882" width="12.85546875" style="31" customWidth="1"/>
    <col min="15883" max="16128" width="10.140625" style="31"/>
    <col min="16129" max="16129" width="17.5703125" style="31" customWidth="1"/>
    <col min="16130" max="16130" width="9.140625" style="31" customWidth="1"/>
    <col min="16131" max="16131" width="11.28515625" style="31" customWidth="1"/>
    <col min="16132" max="16132" width="12.85546875" style="31" customWidth="1"/>
    <col min="16133" max="16133" width="9.140625" style="31" customWidth="1"/>
    <col min="16134" max="16134" width="11.28515625" style="31" customWidth="1"/>
    <col min="16135" max="16135" width="12.85546875" style="31" customWidth="1"/>
    <col min="16136" max="16136" width="9.140625" style="31" customWidth="1"/>
    <col min="16137" max="16137" width="11.28515625" style="31" customWidth="1"/>
    <col min="16138" max="16138" width="12.85546875" style="31" customWidth="1"/>
    <col min="16139" max="16384" width="10.140625" style="31"/>
  </cols>
  <sheetData>
    <row r="1" spans="1:10" ht="12.75" customHeight="1">
      <c r="A1" s="150" t="s">
        <v>108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50" t="s">
        <v>123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6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132" t="s">
        <v>35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4.1" customHeight="1">
      <c r="A5" s="32"/>
      <c r="B5" s="154" t="s">
        <v>37</v>
      </c>
      <c r="C5" s="155"/>
      <c r="D5" s="156"/>
      <c r="E5" s="154" t="s">
        <v>6</v>
      </c>
      <c r="F5" s="155"/>
      <c r="G5" s="156"/>
      <c r="H5" s="154" t="s">
        <v>3</v>
      </c>
      <c r="I5" s="155"/>
      <c r="J5" s="155"/>
    </row>
    <row r="6" spans="1:10" ht="14.1" customHeight="1">
      <c r="A6" s="46" t="s">
        <v>36</v>
      </c>
      <c r="B6" s="139" t="s">
        <v>0</v>
      </c>
      <c r="C6" s="32" t="s">
        <v>40</v>
      </c>
      <c r="D6" s="32" t="s">
        <v>32</v>
      </c>
      <c r="E6" s="139" t="s">
        <v>0</v>
      </c>
      <c r="F6" s="32" t="s">
        <v>40</v>
      </c>
      <c r="G6" s="32" t="s">
        <v>32</v>
      </c>
      <c r="H6" s="139" t="s">
        <v>0</v>
      </c>
      <c r="I6" s="32" t="s">
        <v>40</v>
      </c>
      <c r="J6" s="33" t="s">
        <v>32</v>
      </c>
    </row>
    <row r="7" spans="1:10" ht="14.1" customHeight="1">
      <c r="A7" s="46" t="s">
        <v>52</v>
      </c>
      <c r="B7" s="140"/>
      <c r="C7" s="34" t="s">
        <v>41</v>
      </c>
      <c r="D7" s="34" t="s">
        <v>42</v>
      </c>
      <c r="E7" s="140"/>
      <c r="F7" s="34" t="s">
        <v>41</v>
      </c>
      <c r="G7" s="34" t="s">
        <v>42</v>
      </c>
      <c r="H7" s="140"/>
      <c r="I7" s="34" t="s">
        <v>41</v>
      </c>
      <c r="J7" s="35" t="s">
        <v>42</v>
      </c>
    </row>
    <row r="8" spans="1:10" ht="14.1" customHeight="1" thickBot="1">
      <c r="A8" s="34"/>
      <c r="B8" s="41">
        <v>-1</v>
      </c>
      <c r="C8" s="41">
        <v>-2</v>
      </c>
      <c r="D8" s="41">
        <v>-3</v>
      </c>
      <c r="E8" s="41">
        <v>-4</v>
      </c>
      <c r="F8" s="41">
        <v>-5</v>
      </c>
      <c r="G8" s="41">
        <v>-6</v>
      </c>
      <c r="H8" s="41">
        <v>-7</v>
      </c>
      <c r="I8" s="41">
        <v>-8</v>
      </c>
      <c r="J8" s="42">
        <v>-9</v>
      </c>
    </row>
    <row r="9" spans="1:10" s="38" customFormat="1" ht="12.75" customHeight="1" thickBot="1">
      <c r="A9" s="141" t="s">
        <v>120</v>
      </c>
      <c r="B9" s="142"/>
      <c r="C9" s="142"/>
      <c r="D9" s="142"/>
      <c r="E9" s="142"/>
      <c r="F9" s="142"/>
      <c r="G9" s="142"/>
      <c r="H9" s="142"/>
      <c r="I9" s="142"/>
      <c r="J9" s="143"/>
    </row>
    <row r="10" spans="1:10" s="38" customFormat="1" ht="12.75" customHeight="1">
      <c r="A10" s="115" t="s">
        <v>43</v>
      </c>
      <c r="B10" s="115">
        <v>7607</v>
      </c>
      <c r="C10" s="115">
        <v>5386685</v>
      </c>
      <c r="D10" s="115">
        <v>55214137.814000003</v>
      </c>
      <c r="E10" s="115">
        <v>5201</v>
      </c>
      <c r="F10" s="115">
        <v>2202452</v>
      </c>
      <c r="G10" s="115">
        <v>23979640.896000002</v>
      </c>
      <c r="H10" s="115">
        <v>656</v>
      </c>
      <c r="I10" s="115">
        <v>2052644</v>
      </c>
      <c r="J10" s="115">
        <v>17092729.353999998</v>
      </c>
    </row>
    <row r="11" spans="1:10" s="38" customFormat="1" ht="12.7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s="38" customFormat="1" ht="12.75" customHeight="1">
      <c r="A12" s="117" t="s">
        <v>117</v>
      </c>
      <c r="B12" s="115">
        <v>261</v>
      </c>
      <c r="C12" s="115">
        <v>325254</v>
      </c>
      <c r="D12" s="115">
        <v>2895545.5010000002</v>
      </c>
      <c r="E12" s="115">
        <v>169</v>
      </c>
      <c r="F12" s="115">
        <v>143323</v>
      </c>
      <c r="G12" s="115">
        <v>856754.96400000004</v>
      </c>
      <c r="H12" s="115">
        <v>65</v>
      </c>
      <c r="I12" s="115">
        <v>169748</v>
      </c>
      <c r="J12" s="115">
        <v>1858231.676</v>
      </c>
    </row>
    <row r="13" spans="1:10" s="38" customFormat="1" ht="12.75" customHeight="1">
      <c r="A13" s="118" t="s">
        <v>118</v>
      </c>
      <c r="B13" s="116">
        <v>3.4310503483633492</v>
      </c>
      <c r="C13" s="116">
        <v>6.0381106376184981</v>
      </c>
      <c r="D13" s="116">
        <v>5.2442102976491833</v>
      </c>
      <c r="E13" s="116">
        <v>3.2493751201691983</v>
      </c>
      <c r="F13" s="116">
        <v>6.5074289927771405</v>
      </c>
      <c r="G13" s="116">
        <v>3.5728431785770143</v>
      </c>
      <c r="H13" s="116">
        <v>9.9085365853658534</v>
      </c>
      <c r="I13" s="116">
        <v>8.2697243165400334</v>
      </c>
      <c r="J13" s="116">
        <v>10.871474283100031</v>
      </c>
    </row>
    <row r="14" spans="1:10" s="38" customFormat="1" ht="12.75" customHeight="1">
      <c r="A14" s="117" t="s">
        <v>88</v>
      </c>
      <c r="B14" s="115">
        <v>71</v>
      </c>
      <c r="C14" s="115">
        <v>22489</v>
      </c>
      <c r="D14" s="115">
        <v>217791.166</v>
      </c>
      <c r="E14" s="115">
        <v>57</v>
      </c>
      <c r="F14" s="115">
        <v>17324</v>
      </c>
      <c r="G14" s="115">
        <v>150880.644</v>
      </c>
      <c r="H14" s="115">
        <v>8</v>
      </c>
      <c r="I14" s="115">
        <v>4201</v>
      </c>
      <c r="J14" s="115">
        <v>53853.004999999997</v>
      </c>
    </row>
    <row r="15" spans="1:10" s="38" customFormat="1" ht="12.75" customHeight="1">
      <c r="A15" s="117" t="s">
        <v>89</v>
      </c>
      <c r="B15" s="115">
        <v>4</v>
      </c>
      <c r="C15" s="115">
        <v>2376</v>
      </c>
      <c r="D15" s="115">
        <v>84719.722999999998</v>
      </c>
      <c r="E15" s="115">
        <v>3</v>
      </c>
      <c r="F15" s="115">
        <v>876</v>
      </c>
      <c r="G15" s="115">
        <v>13781.790999999999</v>
      </c>
      <c r="H15" s="115">
        <v>0</v>
      </c>
      <c r="I15" s="115">
        <v>0</v>
      </c>
      <c r="J15" s="115">
        <v>0</v>
      </c>
    </row>
    <row r="16" spans="1:10" s="38" customFormat="1" ht="12.75" customHeight="1">
      <c r="A16" s="117" t="s">
        <v>90</v>
      </c>
      <c r="B16" s="115">
        <v>6</v>
      </c>
      <c r="C16" s="115">
        <v>3807</v>
      </c>
      <c r="D16" s="115">
        <v>35060.949000000001</v>
      </c>
      <c r="E16" s="115">
        <v>6</v>
      </c>
      <c r="F16" s="115">
        <v>3807</v>
      </c>
      <c r="G16" s="115">
        <v>35060.949000000001</v>
      </c>
      <c r="H16" s="115">
        <v>0</v>
      </c>
      <c r="I16" s="115">
        <v>0</v>
      </c>
      <c r="J16" s="115">
        <v>0</v>
      </c>
    </row>
    <row r="17" spans="1:10" s="38" customFormat="1" ht="12.75" customHeight="1">
      <c r="A17" s="117" t="s">
        <v>91</v>
      </c>
      <c r="B17" s="115">
        <v>15</v>
      </c>
      <c r="C17" s="115">
        <v>13045</v>
      </c>
      <c r="D17" s="115">
        <v>118163.629</v>
      </c>
      <c r="E17" s="115">
        <v>6</v>
      </c>
      <c r="F17" s="115">
        <v>1227</v>
      </c>
      <c r="G17" s="115">
        <v>9409.9459999999999</v>
      </c>
      <c r="H17" s="115">
        <v>8</v>
      </c>
      <c r="I17" s="115">
        <v>11308</v>
      </c>
      <c r="J17" s="115">
        <v>94206.763999999996</v>
      </c>
    </row>
    <row r="18" spans="1:10" s="38" customFormat="1" ht="12.75" customHeight="1">
      <c r="A18" s="117" t="s">
        <v>92</v>
      </c>
      <c r="B18" s="115">
        <v>1</v>
      </c>
      <c r="C18" s="115">
        <v>526</v>
      </c>
      <c r="D18" s="115">
        <v>6030.8559999999998</v>
      </c>
      <c r="E18" s="115">
        <v>1</v>
      </c>
      <c r="F18" s="115">
        <v>526</v>
      </c>
      <c r="G18" s="115">
        <v>6030.8559999999998</v>
      </c>
      <c r="H18" s="115">
        <v>0</v>
      </c>
      <c r="I18" s="115">
        <v>0</v>
      </c>
      <c r="J18" s="115">
        <v>0</v>
      </c>
    </row>
    <row r="19" spans="1:10" s="38" customFormat="1" ht="12.75" customHeight="1">
      <c r="A19" s="117" t="s">
        <v>93</v>
      </c>
      <c r="B19" s="115">
        <v>10</v>
      </c>
      <c r="C19" s="115">
        <v>8772</v>
      </c>
      <c r="D19" s="115">
        <v>95284.043999999994</v>
      </c>
      <c r="E19" s="115">
        <v>8</v>
      </c>
      <c r="F19" s="115">
        <v>7187</v>
      </c>
      <c r="G19" s="115">
        <v>78401.23</v>
      </c>
      <c r="H19" s="115">
        <v>1</v>
      </c>
      <c r="I19" s="115">
        <v>1443</v>
      </c>
      <c r="J19" s="115">
        <v>16457.415000000001</v>
      </c>
    </row>
    <row r="20" spans="1:10" s="38" customFormat="1" ht="12.75" customHeight="1">
      <c r="A20" s="117" t="s">
        <v>94</v>
      </c>
      <c r="B20" s="115">
        <v>4</v>
      </c>
      <c r="C20" s="115">
        <v>806</v>
      </c>
      <c r="D20" s="115">
        <v>12054.75</v>
      </c>
      <c r="E20" s="115">
        <v>4</v>
      </c>
      <c r="F20" s="115">
        <v>806</v>
      </c>
      <c r="G20" s="115">
        <v>12054.75</v>
      </c>
      <c r="H20" s="115">
        <v>0</v>
      </c>
      <c r="I20" s="115">
        <v>0</v>
      </c>
      <c r="J20" s="115">
        <v>0</v>
      </c>
    </row>
    <row r="21" spans="1:10" s="38" customFormat="1" ht="12.75" customHeight="1">
      <c r="A21" s="117" t="s">
        <v>95</v>
      </c>
      <c r="B21" s="115">
        <v>3</v>
      </c>
      <c r="C21" s="115">
        <v>9872</v>
      </c>
      <c r="D21" s="115">
        <v>107016.788</v>
      </c>
      <c r="E21" s="115">
        <v>1</v>
      </c>
      <c r="F21" s="115">
        <v>9760</v>
      </c>
      <c r="G21" s="115">
        <v>103293.232</v>
      </c>
      <c r="H21" s="115">
        <v>0</v>
      </c>
      <c r="I21" s="115">
        <v>0</v>
      </c>
      <c r="J21" s="115">
        <v>0</v>
      </c>
    </row>
    <row r="22" spans="1:10" s="38" customFormat="1" ht="12.75" customHeight="1">
      <c r="A22" s="117" t="s">
        <v>96</v>
      </c>
      <c r="B22" s="115">
        <v>20</v>
      </c>
      <c r="C22" s="115">
        <v>45047</v>
      </c>
      <c r="D22" s="115">
        <v>235375.481</v>
      </c>
      <c r="E22" s="115">
        <v>8</v>
      </c>
      <c r="F22" s="115">
        <v>2150</v>
      </c>
      <c r="G22" s="115">
        <v>16272.808999999999</v>
      </c>
      <c r="H22" s="115">
        <v>7</v>
      </c>
      <c r="I22" s="115">
        <v>35824</v>
      </c>
      <c r="J22" s="115">
        <v>163241.85800000001</v>
      </c>
    </row>
    <row r="23" spans="1:10" s="38" customFormat="1" ht="12.75" customHeight="1">
      <c r="A23" s="117" t="s">
        <v>97</v>
      </c>
      <c r="B23" s="115">
        <v>10</v>
      </c>
      <c r="C23" s="115">
        <v>70911</v>
      </c>
      <c r="D23" s="115">
        <v>171618.712</v>
      </c>
      <c r="E23" s="115">
        <v>8</v>
      </c>
      <c r="F23" s="115">
        <v>69957</v>
      </c>
      <c r="G23" s="115">
        <v>159001.921</v>
      </c>
      <c r="H23" s="115">
        <v>0</v>
      </c>
      <c r="I23" s="115">
        <v>0</v>
      </c>
      <c r="J23" s="115">
        <v>0</v>
      </c>
    </row>
    <row r="24" spans="1:10" s="38" customFormat="1" ht="12.75" customHeight="1">
      <c r="A24" s="117" t="s">
        <v>98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</row>
    <row r="25" spans="1:10" s="38" customFormat="1" ht="12.75" customHeight="1">
      <c r="A25" s="117" t="s">
        <v>99</v>
      </c>
      <c r="B25" s="115">
        <v>13</v>
      </c>
      <c r="C25" s="115">
        <v>6170</v>
      </c>
      <c r="D25" s="115">
        <v>90848.768000000011</v>
      </c>
      <c r="E25" s="115">
        <v>9</v>
      </c>
      <c r="F25" s="115">
        <v>3804</v>
      </c>
      <c r="G25" s="115">
        <v>59654.798000000003</v>
      </c>
      <c r="H25" s="115">
        <v>3</v>
      </c>
      <c r="I25" s="115">
        <v>2366</v>
      </c>
      <c r="J25" s="115">
        <v>31011.256000000001</v>
      </c>
    </row>
    <row r="26" spans="1:10" s="38" customFormat="1" ht="12.75" customHeight="1">
      <c r="A26" s="117" t="s">
        <v>100</v>
      </c>
      <c r="B26" s="115">
        <v>2</v>
      </c>
      <c r="C26" s="115">
        <v>2646</v>
      </c>
      <c r="D26" s="115">
        <v>18980</v>
      </c>
      <c r="E26" s="115">
        <v>2</v>
      </c>
      <c r="F26" s="115">
        <v>2646</v>
      </c>
      <c r="G26" s="115">
        <v>18980</v>
      </c>
      <c r="H26" s="115">
        <v>0</v>
      </c>
      <c r="I26" s="115">
        <v>0</v>
      </c>
      <c r="J26" s="115">
        <v>0</v>
      </c>
    </row>
    <row r="27" spans="1:10" s="38" customFormat="1" ht="12.75" customHeight="1">
      <c r="A27" s="117" t="s">
        <v>101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</row>
    <row r="28" spans="1:10" s="38" customFormat="1" ht="12.75" customHeight="1">
      <c r="A28" s="117" t="s">
        <v>102</v>
      </c>
      <c r="B28" s="115">
        <v>12</v>
      </c>
      <c r="C28" s="115">
        <v>83464</v>
      </c>
      <c r="D28" s="115">
        <v>1280637.5829999999</v>
      </c>
      <c r="E28" s="115">
        <v>9</v>
      </c>
      <c r="F28" s="115">
        <v>2280</v>
      </c>
      <c r="G28" s="115">
        <v>30348.893</v>
      </c>
      <c r="H28" s="115">
        <v>2</v>
      </c>
      <c r="I28" s="115">
        <v>81184</v>
      </c>
      <c r="J28" s="115">
        <v>1248479.5179999999</v>
      </c>
    </row>
    <row r="29" spans="1:10" s="38" customFormat="1" ht="12.75" customHeight="1">
      <c r="A29" s="117" t="s">
        <v>103</v>
      </c>
      <c r="B29" s="115">
        <v>88</v>
      </c>
      <c r="C29" s="115">
        <v>54775</v>
      </c>
      <c r="D29" s="115">
        <v>416524.07500000001</v>
      </c>
      <c r="E29" s="115">
        <v>45</v>
      </c>
      <c r="F29" s="115">
        <v>20425</v>
      </c>
      <c r="G29" s="115">
        <v>158144.16800000001</v>
      </c>
      <c r="H29" s="115">
        <v>36</v>
      </c>
      <c r="I29" s="115">
        <v>33422</v>
      </c>
      <c r="J29" s="115">
        <v>250981.86</v>
      </c>
    </row>
    <row r="30" spans="1:10" s="38" customFormat="1" ht="12.75" customHeight="1">
      <c r="A30" s="117" t="s">
        <v>104</v>
      </c>
      <c r="B30" s="115">
        <v>2</v>
      </c>
      <c r="C30" s="115">
        <v>548</v>
      </c>
      <c r="D30" s="115">
        <v>5438.9769999999999</v>
      </c>
      <c r="E30" s="115">
        <v>2</v>
      </c>
      <c r="F30" s="115">
        <v>548</v>
      </c>
      <c r="G30" s="115">
        <v>5438.9769999999999</v>
      </c>
      <c r="H30" s="115">
        <v>0</v>
      </c>
      <c r="I30" s="115">
        <v>0</v>
      </c>
      <c r="J30" s="115">
        <v>0</v>
      </c>
    </row>
    <row r="31" spans="1:10" s="38" customFormat="1" ht="12.75" customHeight="1" thickBot="1"/>
    <row r="32" spans="1:10" s="38" customFormat="1" ht="12.75" customHeight="1" thickBot="1">
      <c r="A32" s="141" t="s">
        <v>121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38" customFormat="1" ht="12.75" customHeight="1">
      <c r="A33" s="115" t="s">
        <v>43</v>
      </c>
      <c r="B33" s="115">
        <v>7175</v>
      </c>
      <c r="C33" s="115">
        <v>3900059</v>
      </c>
      <c r="D33" s="115">
        <v>41288412.516999997</v>
      </c>
      <c r="E33" s="115">
        <v>5056</v>
      </c>
      <c r="F33" s="115">
        <v>1988241</v>
      </c>
      <c r="G33" s="115">
        <v>20750990.932</v>
      </c>
      <c r="H33" s="115">
        <v>565</v>
      </c>
      <c r="I33" s="115">
        <v>740094</v>
      </c>
      <c r="J33" s="115">
        <v>7807555.102</v>
      </c>
    </row>
    <row r="34" spans="1:10" s="38" customFormat="1" ht="12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s="38" customFormat="1" ht="12.75" customHeight="1">
      <c r="A35" s="117" t="s">
        <v>117</v>
      </c>
      <c r="B35" s="115">
        <v>271</v>
      </c>
      <c r="C35" s="115">
        <v>531183</v>
      </c>
      <c r="D35" s="115">
        <v>7161699.5690000001</v>
      </c>
      <c r="E35" s="115">
        <v>171</v>
      </c>
      <c r="F35" s="115">
        <v>293084</v>
      </c>
      <c r="G35" s="115">
        <v>5040822.7429999998</v>
      </c>
      <c r="H35" s="115">
        <v>64</v>
      </c>
      <c r="I35" s="115">
        <v>147133</v>
      </c>
      <c r="J35" s="115">
        <v>1064770.1470000001</v>
      </c>
    </row>
    <row r="36" spans="1:10" s="38" customFormat="1" ht="12.75" customHeight="1">
      <c r="A36" s="118" t="s">
        <v>118</v>
      </c>
      <c r="B36" s="116">
        <v>3.7770034843205575</v>
      </c>
      <c r="C36" s="116">
        <v>13.619870878876448</v>
      </c>
      <c r="D36" s="116">
        <v>17.345543537309066</v>
      </c>
      <c r="E36" s="116">
        <v>3.3821202531645569</v>
      </c>
      <c r="F36" s="116">
        <v>14.740868938926418</v>
      </c>
      <c r="G36" s="116">
        <v>24.291961571948704</v>
      </c>
      <c r="H36" s="116">
        <v>11.327433628318584</v>
      </c>
      <c r="I36" s="116">
        <v>19.880312500844489</v>
      </c>
      <c r="J36" s="116">
        <v>13.637689815692063</v>
      </c>
    </row>
    <row r="37" spans="1:10" s="38" customFormat="1" ht="12.75" customHeight="1">
      <c r="A37" s="117" t="s">
        <v>88</v>
      </c>
      <c r="B37" s="115">
        <v>57</v>
      </c>
      <c r="C37" s="115">
        <v>70960</v>
      </c>
      <c r="D37" s="115">
        <v>988055.24699999997</v>
      </c>
      <c r="E37" s="115">
        <v>46</v>
      </c>
      <c r="F37" s="115">
        <v>55407</v>
      </c>
      <c r="G37" s="115">
        <v>881871.30599999998</v>
      </c>
      <c r="H37" s="115">
        <v>7</v>
      </c>
      <c r="I37" s="115">
        <v>14279</v>
      </c>
      <c r="J37" s="115">
        <v>100036.94100000001</v>
      </c>
    </row>
    <row r="38" spans="1:10" s="38" customFormat="1" ht="12.75" customHeight="1">
      <c r="A38" s="117" t="s">
        <v>89</v>
      </c>
      <c r="B38" s="115">
        <v>4</v>
      </c>
      <c r="C38" s="115">
        <v>1283</v>
      </c>
      <c r="D38" s="115">
        <v>13594.492999999999</v>
      </c>
      <c r="E38" s="115">
        <v>2</v>
      </c>
      <c r="F38" s="115">
        <v>527</v>
      </c>
      <c r="G38" s="115">
        <v>8871.2639999999992</v>
      </c>
      <c r="H38" s="115">
        <v>2</v>
      </c>
      <c r="I38" s="115">
        <v>756</v>
      </c>
      <c r="J38" s="115">
        <v>4723.2290000000003</v>
      </c>
    </row>
    <row r="39" spans="1:10" s="38" customFormat="1" ht="12.75" customHeight="1">
      <c r="A39" s="117" t="s">
        <v>90</v>
      </c>
      <c r="B39" s="115">
        <v>3</v>
      </c>
      <c r="C39" s="115">
        <v>4690</v>
      </c>
      <c r="D39" s="115">
        <v>43955.093000000001</v>
      </c>
      <c r="E39" s="115">
        <v>2</v>
      </c>
      <c r="F39" s="115">
        <v>4477</v>
      </c>
      <c r="G39" s="115">
        <v>41955.093000000001</v>
      </c>
      <c r="H39" s="115">
        <v>0</v>
      </c>
      <c r="I39" s="115">
        <v>0</v>
      </c>
      <c r="J39" s="115">
        <v>0</v>
      </c>
    </row>
    <row r="40" spans="1:10" s="38" customFormat="1" ht="12.75" customHeight="1">
      <c r="A40" s="117" t="s">
        <v>91</v>
      </c>
      <c r="B40" s="115">
        <v>6</v>
      </c>
      <c r="C40" s="115">
        <v>5061</v>
      </c>
      <c r="D40" s="115">
        <v>56498.110999999997</v>
      </c>
      <c r="E40" s="115">
        <v>5</v>
      </c>
      <c r="F40" s="115">
        <v>4089</v>
      </c>
      <c r="G40" s="115">
        <v>36206.110999999997</v>
      </c>
      <c r="H40" s="115">
        <v>0</v>
      </c>
      <c r="I40" s="115">
        <v>0</v>
      </c>
      <c r="J40" s="115">
        <v>0</v>
      </c>
    </row>
    <row r="41" spans="1:10" s="38" customFormat="1" ht="12.75" customHeight="1">
      <c r="A41" s="117" t="s">
        <v>92</v>
      </c>
      <c r="B41" s="115">
        <v>3</v>
      </c>
      <c r="C41" s="115">
        <v>1818</v>
      </c>
      <c r="D41" s="115">
        <v>29005.043000000001</v>
      </c>
      <c r="E41" s="115">
        <v>1</v>
      </c>
      <c r="F41" s="115">
        <v>89</v>
      </c>
      <c r="G41" s="115">
        <v>630.79</v>
      </c>
      <c r="H41" s="115">
        <v>0</v>
      </c>
      <c r="I41" s="115">
        <v>0</v>
      </c>
      <c r="J41" s="115">
        <v>0</v>
      </c>
    </row>
    <row r="42" spans="1:10" s="38" customFormat="1" ht="12.75" customHeight="1">
      <c r="A42" s="117" t="s">
        <v>93</v>
      </c>
      <c r="B42" s="115">
        <v>16</v>
      </c>
      <c r="C42" s="115">
        <v>139266</v>
      </c>
      <c r="D42" s="115">
        <v>1631224.5009999999</v>
      </c>
      <c r="E42" s="115">
        <v>14</v>
      </c>
      <c r="F42" s="115">
        <v>46479</v>
      </c>
      <c r="G42" s="115">
        <v>572988.76599999995</v>
      </c>
      <c r="H42" s="115">
        <v>1</v>
      </c>
      <c r="I42" s="115">
        <v>21478</v>
      </c>
      <c r="J42" s="115">
        <v>244956.59</v>
      </c>
    </row>
    <row r="43" spans="1:10" s="38" customFormat="1" ht="12.75" customHeight="1">
      <c r="A43" s="117" t="s">
        <v>94</v>
      </c>
      <c r="B43" s="115">
        <v>9</v>
      </c>
      <c r="C43" s="115">
        <v>3982</v>
      </c>
      <c r="D43" s="115">
        <v>59267.313000000002</v>
      </c>
      <c r="E43" s="115">
        <v>9</v>
      </c>
      <c r="F43" s="115">
        <v>3982</v>
      </c>
      <c r="G43" s="115">
        <v>59267.313000000002</v>
      </c>
      <c r="H43" s="115">
        <v>0</v>
      </c>
      <c r="I43" s="115">
        <v>0</v>
      </c>
      <c r="J43" s="115">
        <v>0</v>
      </c>
    </row>
    <row r="44" spans="1:10" s="38" customFormat="1" ht="12.75" customHeight="1">
      <c r="A44" s="117" t="s">
        <v>95</v>
      </c>
      <c r="B44" s="115">
        <v>2</v>
      </c>
      <c r="C44" s="115">
        <v>324</v>
      </c>
      <c r="D44" s="115">
        <v>12782.861999999999</v>
      </c>
      <c r="E44" s="115">
        <v>2</v>
      </c>
      <c r="F44" s="115">
        <v>324</v>
      </c>
      <c r="G44" s="115">
        <v>12782.861999999999</v>
      </c>
      <c r="H44" s="115">
        <v>0</v>
      </c>
      <c r="I44" s="115">
        <v>0</v>
      </c>
      <c r="J44" s="115">
        <v>0</v>
      </c>
    </row>
    <row r="45" spans="1:10" s="38" customFormat="1" ht="12.75" customHeight="1">
      <c r="A45" s="117" t="s">
        <v>96</v>
      </c>
      <c r="B45" s="115">
        <v>8</v>
      </c>
      <c r="C45" s="115">
        <v>803</v>
      </c>
      <c r="D45" s="115">
        <v>9206.3729999999996</v>
      </c>
      <c r="E45" s="115">
        <v>7</v>
      </c>
      <c r="F45" s="115">
        <v>803</v>
      </c>
      <c r="G45" s="115">
        <v>8780.7729999999992</v>
      </c>
      <c r="H45" s="115">
        <v>0</v>
      </c>
      <c r="I45" s="115">
        <v>0</v>
      </c>
      <c r="J45" s="115">
        <v>0</v>
      </c>
    </row>
    <row r="46" spans="1:10" s="38" customFormat="1" ht="12.75" customHeight="1">
      <c r="A46" s="117" t="s">
        <v>97</v>
      </c>
      <c r="B46" s="115">
        <v>10</v>
      </c>
      <c r="C46" s="115">
        <v>7221</v>
      </c>
      <c r="D46" s="115">
        <v>66642.332999999999</v>
      </c>
      <c r="E46" s="115">
        <v>5</v>
      </c>
      <c r="F46" s="115">
        <v>819</v>
      </c>
      <c r="G46" s="115">
        <v>16985.451000000001</v>
      </c>
      <c r="H46" s="115">
        <v>4</v>
      </c>
      <c r="I46" s="115">
        <v>6402</v>
      </c>
      <c r="J46" s="115">
        <v>49185.627</v>
      </c>
    </row>
    <row r="47" spans="1:10" s="38" customFormat="1" ht="12.75" customHeight="1">
      <c r="A47" s="117" t="s">
        <v>98</v>
      </c>
      <c r="B47" s="115">
        <v>3</v>
      </c>
      <c r="C47" s="115">
        <v>600</v>
      </c>
      <c r="D47" s="115">
        <v>6345.0349999999999</v>
      </c>
      <c r="E47" s="115">
        <v>3</v>
      </c>
      <c r="F47" s="115">
        <v>600</v>
      </c>
      <c r="G47" s="115">
        <v>6345.0349999999999</v>
      </c>
      <c r="H47" s="115">
        <v>0</v>
      </c>
      <c r="I47" s="115">
        <v>0</v>
      </c>
      <c r="J47" s="115">
        <v>0</v>
      </c>
    </row>
    <row r="48" spans="1:10" s="38" customFormat="1" ht="12.75" customHeight="1">
      <c r="A48" s="117" t="s">
        <v>99</v>
      </c>
      <c r="B48" s="115">
        <v>20</v>
      </c>
      <c r="C48" s="115">
        <v>8233</v>
      </c>
      <c r="D48" s="115">
        <v>147540.677</v>
      </c>
      <c r="E48" s="115">
        <v>15</v>
      </c>
      <c r="F48" s="115">
        <v>5386</v>
      </c>
      <c r="G48" s="115">
        <v>70593.657999999996</v>
      </c>
      <c r="H48" s="115">
        <v>3</v>
      </c>
      <c r="I48" s="115">
        <v>2616</v>
      </c>
      <c r="J48" s="115">
        <v>70238.240000000005</v>
      </c>
    </row>
    <row r="49" spans="1:10" s="38" customFormat="1" ht="12.75" customHeight="1">
      <c r="A49" s="117" t="s">
        <v>100</v>
      </c>
      <c r="B49" s="115">
        <v>25</v>
      </c>
      <c r="C49" s="115">
        <v>144437</v>
      </c>
      <c r="D49" s="115">
        <v>3175147.6659999997</v>
      </c>
      <c r="E49" s="115">
        <v>17</v>
      </c>
      <c r="F49" s="115">
        <v>130542</v>
      </c>
      <c r="G49" s="115">
        <v>3049212.2829999998</v>
      </c>
      <c r="H49" s="115">
        <v>3</v>
      </c>
      <c r="I49" s="115">
        <v>8067</v>
      </c>
      <c r="J49" s="115">
        <v>33993.163999999997</v>
      </c>
    </row>
    <row r="50" spans="1:10" s="38" customFormat="1" ht="12.75" customHeight="1">
      <c r="A50" s="117" t="s">
        <v>101</v>
      </c>
      <c r="B50" s="115">
        <v>2</v>
      </c>
      <c r="C50" s="115">
        <v>1083</v>
      </c>
      <c r="D50" s="115">
        <v>10487.034</v>
      </c>
      <c r="E50" s="115">
        <v>1</v>
      </c>
      <c r="F50" s="115">
        <v>929</v>
      </c>
      <c r="G50" s="115">
        <v>9000</v>
      </c>
      <c r="H50" s="115">
        <v>1</v>
      </c>
      <c r="I50" s="115">
        <v>154</v>
      </c>
      <c r="J50" s="115">
        <v>1487.0340000000001</v>
      </c>
    </row>
    <row r="51" spans="1:10" s="38" customFormat="1" ht="12.75" customHeight="1">
      <c r="A51" s="117" t="s">
        <v>102</v>
      </c>
      <c r="B51" s="115">
        <v>25</v>
      </c>
      <c r="C51" s="115">
        <v>43202</v>
      </c>
      <c r="D51" s="115">
        <v>289310.087</v>
      </c>
      <c r="E51" s="115">
        <v>12</v>
      </c>
      <c r="F51" s="115">
        <v>27276</v>
      </c>
      <c r="G51" s="115">
        <v>167577.57199999999</v>
      </c>
      <c r="H51" s="115">
        <v>10</v>
      </c>
      <c r="I51" s="115">
        <v>15876</v>
      </c>
      <c r="J51" s="115">
        <v>111190.38400000001</v>
      </c>
    </row>
    <row r="52" spans="1:10" s="38" customFormat="1" ht="12.75" customHeight="1">
      <c r="A52" s="117" t="s">
        <v>103</v>
      </c>
      <c r="B52" s="115">
        <v>76</v>
      </c>
      <c r="C52" s="115">
        <v>97581</v>
      </c>
      <c r="D52" s="115">
        <v>614092.85100000002</v>
      </c>
      <c r="E52" s="115">
        <v>28</v>
      </c>
      <c r="F52" s="115">
        <v>10716</v>
      </c>
      <c r="G52" s="115">
        <v>89209.615999999995</v>
      </c>
      <c r="H52" s="115">
        <v>33</v>
      </c>
      <c r="I52" s="115">
        <v>77505</v>
      </c>
      <c r="J52" s="115">
        <v>448958.93800000002</v>
      </c>
    </row>
    <row r="53" spans="1:10" s="38" customFormat="1" ht="12.75" customHeight="1">
      <c r="A53" s="117" t="s">
        <v>104</v>
      </c>
      <c r="B53" s="115">
        <v>2</v>
      </c>
      <c r="C53" s="115">
        <v>639</v>
      </c>
      <c r="D53" s="115">
        <v>8544.85</v>
      </c>
      <c r="E53" s="115">
        <v>2</v>
      </c>
      <c r="F53" s="115">
        <v>639</v>
      </c>
      <c r="G53" s="115">
        <v>8544.85</v>
      </c>
      <c r="H53" s="115">
        <v>0</v>
      </c>
      <c r="I53" s="115">
        <v>0</v>
      </c>
      <c r="J53" s="115">
        <v>0</v>
      </c>
    </row>
    <row r="54" spans="1:10" s="38" customFormat="1" ht="12.75" customHeight="1"/>
    <row r="55" spans="1:10" s="38" customFormat="1" ht="12.75" customHeight="1"/>
    <row r="56" spans="1:10" s="38" customFormat="1"/>
    <row r="57" spans="1:10" s="38" customFormat="1"/>
    <row r="58" spans="1:10" s="38" customFormat="1"/>
    <row r="59" spans="1:10" s="38" customFormat="1"/>
    <row r="60" spans="1:10" s="38" customFormat="1">
      <c r="A60" s="49"/>
      <c r="B60" s="50"/>
      <c r="C60" s="50"/>
      <c r="D60" s="50"/>
      <c r="E60" s="50"/>
      <c r="F60" s="50"/>
      <c r="G60" s="50"/>
      <c r="H60" s="50"/>
      <c r="I60" s="50"/>
      <c r="J60" s="50"/>
    </row>
    <row r="61" spans="1:10" s="38" customFormat="1"/>
    <row r="62" spans="1:10" s="38" customFormat="1"/>
    <row r="63" spans="1:10" s="38" customFormat="1"/>
    <row r="64" spans="1:10" s="38" customFormat="1"/>
    <row r="65" spans="1:10" s="38" customFormat="1"/>
    <row r="66" spans="1:10" s="38" customFormat="1"/>
    <row r="67" spans="1:10" s="38" customFormat="1"/>
    <row r="68" spans="1:10" s="38" customFormat="1"/>
    <row r="69" spans="1:10" s="38" customFormat="1"/>
    <row r="70" spans="1:10" s="38" customFormat="1"/>
    <row r="71" spans="1:10" s="38" customFormat="1"/>
    <row r="72" spans="1:10" s="38" customFormat="1">
      <c r="A72" s="49"/>
      <c r="B72" s="50"/>
      <c r="C72" s="50"/>
      <c r="D72" s="50"/>
      <c r="E72" s="50"/>
      <c r="F72" s="50"/>
      <c r="G72" s="50"/>
      <c r="H72" s="50"/>
      <c r="I72" s="50"/>
      <c r="J72" s="50"/>
    </row>
    <row r="73" spans="1:10" s="38" customFormat="1"/>
    <row r="74" spans="1:10" s="38" customFormat="1"/>
    <row r="75" spans="1:10" s="38" customFormat="1"/>
    <row r="76" spans="1:10" s="38" customFormat="1"/>
    <row r="77" spans="1:10" s="38" customFormat="1"/>
    <row r="78" spans="1:10" s="38" customFormat="1"/>
    <row r="79" spans="1:10" s="38" customFormat="1"/>
    <row r="80" spans="1:10" s="38" customFormat="1"/>
    <row r="81" spans="1:10" s="38" customFormat="1">
      <c r="A81" s="49"/>
      <c r="B81" s="50"/>
      <c r="C81" s="50"/>
      <c r="D81" s="50"/>
      <c r="E81" s="50"/>
      <c r="F81" s="50"/>
      <c r="G81" s="50"/>
      <c r="H81" s="50"/>
      <c r="I81" s="50"/>
      <c r="J81" s="50"/>
    </row>
    <row r="82" spans="1:10" s="38" customFormat="1"/>
    <row r="83" spans="1:10" s="38" customFormat="1"/>
    <row r="84" spans="1:10" s="38" customFormat="1"/>
    <row r="85" spans="1:10" s="38" customFormat="1"/>
    <row r="86" spans="1:10" s="38" customFormat="1"/>
    <row r="87" spans="1:10" s="38" customFormat="1"/>
    <row r="88" spans="1:10" s="38" customFormat="1"/>
    <row r="89" spans="1:10" s="38" customFormat="1"/>
    <row r="90" spans="1:10" s="38" customFormat="1">
      <c r="A90" s="49"/>
      <c r="B90" s="50"/>
      <c r="C90" s="50"/>
      <c r="D90" s="50"/>
      <c r="E90" s="50"/>
      <c r="F90" s="50"/>
      <c r="G90" s="50"/>
      <c r="H90" s="50"/>
      <c r="I90" s="50"/>
      <c r="J90" s="50"/>
    </row>
    <row r="91" spans="1:10" s="38" customFormat="1"/>
    <row r="92" spans="1:10" s="38" customFormat="1"/>
    <row r="93" spans="1:10" s="38" customFormat="1"/>
    <row r="94" spans="1:10" s="38" customFormat="1"/>
    <row r="95" spans="1:10" s="38" customFormat="1"/>
    <row r="96" spans="1:10" s="38" customFormat="1"/>
    <row r="97" spans="1:10" s="38" customFormat="1"/>
    <row r="98" spans="1:10" s="38" customFormat="1"/>
    <row r="99" spans="1:10" s="38" customFormat="1">
      <c r="A99" s="49"/>
      <c r="B99" s="50"/>
      <c r="C99" s="50"/>
      <c r="D99" s="50"/>
      <c r="E99" s="50"/>
      <c r="F99" s="50"/>
      <c r="G99" s="50"/>
      <c r="H99" s="50"/>
      <c r="I99" s="50"/>
      <c r="J99" s="50"/>
    </row>
    <row r="100" spans="1:10" s="38" customFormat="1"/>
    <row r="101" spans="1:10" s="38" customFormat="1"/>
    <row r="102" spans="1:10" s="38" customFormat="1"/>
    <row r="103" spans="1:10" s="38" customFormat="1"/>
    <row r="104" spans="1:10" s="38" customFormat="1"/>
    <row r="105" spans="1:10" s="38" customFormat="1"/>
    <row r="106" spans="1:10" s="38" customFormat="1"/>
    <row r="107" spans="1:10" s="38" customFormat="1"/>
    <row r="108" spans="1:10" s="38" customFormat="1"/>
    <row r="109" spans="1:10" s="38" customFormat="1"/>
    <row r="110" spans="1:10" s="38" customFormat="1">
      <c r="A110" s="49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s="38" customFormat="1"/>
    <row r="112" spans="1:10" s="38" customFormat="1"/>
    <row r="113" spans="1:10" s="38" customFormat="1"/>
    <row r="114" spans="1:10" s="38" customFormat="1"/>
    <row r="115" spans="1:10" s="38" customFormat="1"/>
    <row r="116" spans="1:10" s="38" customFormat="1"/>
    <row r="117" spans="1:10" s="38" customFormat="1"/>
    <row r="118" spans="1:10" s="38" customFormat="1"/>
    <row r="119" spans="1:10" s="38" customFormat="1"/>
    <row r="120" spans="1:10" s="38" customForma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s="38" customFormat="1"/>
    <row r="122" spans="1:10" s="38" customFormat="1"/>
    <row r="123" spans="1:10" s="38" customFormat="1"/>
    <row r="124" spans="1:10" s="38" customFormat="1"/>
    <row r="125" spans="1:10" s="38" customFormat="1"/>
    <row r="126" spans="1:10" s="38" customFormat="1"/>
    <row r="127" spans="1:10" s="38" customFormat="1"/>
    <row r="128" spans="1:10" s="38" customFormat="1"/>
    <row r="129" spans="1:10" s="38" customFormat="1"/>
    <row r="130" spans="1:10" s="38" customFormat="1">
      <c r="A130" s="49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s="38" customFormat="1"/>
    <row r="132" spans="1:10" s="38" customFormat="1"/>
    <row r="133" spans="1:10" s="38" customFormat="1"/>
    <row r="134" spans="1:10" s="38" customFormat="1"/>
    <row r="135" spans="1:10" s="38" customFormat="1">
      <c r="A135" s="39"/>
    </row>
    <row r="136" spans="1:10" s="38" customFormat="1"/>
    <row r="137" spans="1:10" s="38" customFormat="1"/>
    <row r="138" spans="1:10" s="38" customFormat="1">
      <c r="A138" s="49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s="38" customFormat="1"/>
    <row r="140" spans="1:10" s="38" customFormat="1"/>
    <row r="141" spans="1:10" s="38" customFormat="1"/>
    <row r="142" spans="1:10" s="38" customFormat="1"/>
    <row r="143" spans="1:10" s="38" customFormat="1"/>
    <row r="144" spans="1:10" s="38" customFormat="1"/>
    <row r="145" spans="1:10" s="38" customFormat="1"/>
    <row r="146" spans="1:10" s="38" customFormat="1"/>
    <row r="147" spans="1:10" s="38" customFormat="1"/>
    <row r="148" spans="1:10" s="38" customFormat="1">
      <c r="A148" s="49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s="38" customFormat="1"/>
    <row r="150" spans="1:10" s="38" customFormat="1"/>
    <row r="151" spans="1:10" s="38" customFormat="1"/>
    <row r="152" spans="1:10" s="38" customFormat="1"/>
    <row r="153" spans="1:10" s="38" customFormat="1"/>
    <row r="154" spans="1:10" s="38" customFormat="1"/>
    <row r="155" spans="1:10" s="38" customFormat="1"/>
    <row r="156" spans="1:10" s="38" customFormat="1"/>
    <row r="157" spans="1:10" s="38" customFormat="1">
      <c r="A157" s="49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s="38" customFormat="1"/>
    <row r="159" spans="1:10" s="38" customFormat="1"/>
    <row r="160" spans="1:10" s="38" customFormat="1"/>
    <row r="161" spans="1:10" s="38" customFormat="1"/>
    <row r="162" spans="1:10" s="38" customFormat="1">
      <c r="A162" s="39"/>
    </row>
    <row r="163" spans="1:10" s="38" customFormat="1"/>
    <row r="164" spans="1:10" s="38" customFormat="1"/>
    <row r="165" spans="1:10" s="38" customFormat="1">
      <c r="A165" s="49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s="38" customFormat="1"/>
    <row r="167" spans="1:10" s="38" customFormat="1"/>
    <row r="168" spans="1:10" s="38" customFormat="1"/>
    <row r="169" spans="1:10" s="38" customFormat="1"/>
    <row r="170" spans="1:10" s="38" customFormat="1"/>
    <row r="171" spans="1:10" s="38" customFormat="1"/>
    <row r="172" spans="1:10" s="38" customFormat="1"/>
    <row r="173" spans="1:10" s="38" customFormat="1"/>
    <row r="174" spans="1:10" s="38" customFormat="1">
      <c r="A174" s="49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s="38" customFormat="1"/>
    <row r="176" spans="1:10" s="38" customFormat="1"/>
    <row r="177" spans="1:1" s="38" customFormat="1"/>
    <row r="178" spans="1:1" s="38" customFormat="1">
      <c r="A178" s="39"/>
    </row>
    <row r="179" spans="1:1" s="38" customFormat="1"/>
    <row r="180" spans="1:1" s="38" customFormat="1">
      <c r="A180" s="51"/>
    </row>
    <row r="181" spans="1:1" s="38" customFormat="1"/>
    <row r="182" spans="1:1" s="38" customFormat="1"/>
    <row r="183" spans="1:1" s="38" customFormat="1"/>
    <row r="184" spans="1:1" s="38" customFormat="1"/>
    <row r="185" spans="1:1" s="38" customFormat="1"/>
    <row r="186" spans="1:1" s="38" customFormat="1"/>
    <row r="187" spans="1:1" s="38" customFormat="1"/>
    <row r="188" spans="1:1" s="38" customFormat="1"/>
    <row r="189" spans="1:1" s="38" customFormat="1"/>
    <row r="190" spans="1:1" s="38" customFormat="1"/>
    <row r="191" spans="1:1" s="38" customFormat="1"/>
    <row r="192" spans="1:1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  <row r="265" s="38" customFormat="1"/>
    <row r="266" s="38" customFormat="1"/>
    <row r="267" s="38" customFormat="1"/>
    <row r="268" s="38" customFormat="1"/>
    <row r="269" s="38" customFormat="1"/>
    <row r="270" s="38" customFormat="1"/>
    <row r="271" s="38" customFormat="1"/>
    <row r="272" s="38" customFormat="1"/>
    <row r="273" s="38" customFormat="1"/>
    <row r="274" s="38" customFormat="1"/>
    <row r="275" s="38" customFormat="1"/>
    <row r="276" s="38" customFormat="1"/>
    <row r="277" s="38" customFormat="1"/>
    <row r="278" s="38" customFormat="1"/>
    <row r="279" s="38" customFormat="1"/>
    <row r="280" s="38" customFormat="1"/>
    <row r="281" s="38" customFormat="1"/>
    <row r="282" s="38" customFormat="1"/>
    <row r="283" s="38" customFormat="1"/>
    <row r="284" s="38" customFormat="1"/>
    <row r="285" s="38" customFormat="1"/>
    <row r="286" s="38" customFormat="1"/>
    <row r="287" s="38" customFormat="1"/>
    <row r="288" s="38" customFormat="1"/>
    <row r="289" s="38" customFormat="1"/>
    <row r="290" s="38" customFormat="1"/>
    <row r="291" s="38" customFormat="1"/>
    <row r="292" s="38" customFormat="1"/>
    <row r="293" s="38" customFormat="1"/>
    <row r="294" s="38" customFormat="1"/>
    <row r="295" s="38" customFormat="1"/>
    <row r="296" s="38" customFormat="1"/>
    <row r="297" s="38" customFormat="1"/>
    <row r="298" s="38" customFormat="1"/>
    <row r="299" s="38" customFormat="1"/>
    <row r="300" s="38" customFormat="1"/>
    <row r="301" s="38" customFormat="1"/>
    <row r="302" s="38" customFormat="1"/>
    <row r="303" s="38" customFormat="1"/>
    <row r="304" s="38" customFormat="1"/>
    <row r="305" s="38" customFormat="1"/>
    <row r="306" s="38" customFormat="1"/>
    <row r="307" s="38" customFormat="1"/>
    <row r="308" s="38" customFormat="1"/>
    <row r="309" s="38" customFormat="1"/>
    <row r="310" s="38" customFormat="1"/>
    <row r="311" s="38" customFormat="1"/>
    <row r="312" s="38" customFormat="1"/>
    <row r="313" s="38" customFormat="1"/>
    <row r="314" s="38" customFormat="1"/>
    <row r="315" s="38" customFormat="1"/>
    <row r="316" s="38" customFormat="1"/>
    <row r="317" s="38" customFormat="1"/>
    <row r="318" s="38" customFormat="1"/>
    <row r="319" s="38" customFormat="1"/>
    <row r="320" s="38" customFormat="1"/>
    <row r="321" s="38" customFormat="1"/>
    <row r="322" s="38" customFormat="1"/>
    <row r="323" s="38" customFormat="1"/>
    <row r="324" s="38" customFormat="1"/>
    <row r="325" s="38" customFormat="1"/>
    <row r="326" s="38" customFormat="1"/>
    <row r="327" s="38" customFormat="1"/>
    <row r="328" s="38" customFormat="1"/>
    <row r="329" s="38" customFormat="1"/>
    <row r="330" s="38" customFormat="1"/>
    <row r="331" s="38" customFormat="1"/>
    <row r="332" s="38" customFormat="1"/>
    <row r="333" s="38" customFormat="1"/>
    <row r="334" s="38" customFormat="1"/>
    <row r="335" s="38" customFormat="1"/>
    <row r="336" s="38" customFormat="1"/>
    <row r="337" s="38" customFormat="1"/>
    <row r="338" s="38" customFormat="1"/>
    <row r="339" s="38" customFormat="1"/>
    <row r="340" s="38" customFormat="1"/>
    <row r="341" s="38" customFormat="1"/>
    <row r="342" s="38" customFormat="1"/>
    <row r="343" s="38" customFormat="1"/>
    <row r="344" s="38" customFormat="1"/>
    <row r="345" s="38" customFormat="1"/>
    <row r="346" s="38" customFormat="1"/>
    <row r="347" s="38" customFormat="1"/>
    <row r="348" s="38" customFormat="1"/>
    <row r="349" s="38" customFormat="1"/>
    <row r="350" s="38" customFormat="1"/>
    <row r="351" s="38" customFormat="1"/>
    <row r="352" s="38" customFormat="1"/>
    <row r="353" s="38" customFormat="1"/>
    <row r="354" s="38" customFormat="1"/>
    <row r="355" s="38" customFormat="1"/>
    <row r="356" s="38" customFormat="1"/>
    <row r="357" s="38" customFormat="1"/>
    <row r="358" s="38" customFormat="1"/>
    <row r="359" s="38" customFormat="1"/>
    <row r="360" s="38" customFormat="1"/>
    <row r="361" s="38" customFormat="1"/>
    <row r="362" s="38" customFormat="1"/>
    <row r="363" s="38" customFormat="1"/>
    <row r="364" s="38" customFormat="1"/>
    <row r="365" s="38" customFormat="1"/>
    <row r="366" s="38" customFormat="1"/>
    <row r="367" s="38" customFormat="1"/>
    <row r="368" s="38" customFormat="1"/>
    <row r="369" s="38" customFormat="1"/>
    <row r="370" s="38" customFormat="1"/>
    <row r="371" s="38" customFormat="1"/>
    <row r="372" s="38" customFormat="1"/>
    <row r="373" s="38" customFormat="1"/>
    <row r="374" s="38" customFormat="1"/>
    <row r="375" s="38" customFormat="1"/>
    <row r="376" s="38" customFormat="1"/>
    <row r="377" s="38" customFormat="1"/>
    <row r="378" s="38" customFormat="1"/>
    <row r="379" s="38" customFormat="1"/>
    <row r="380" s="38" customFormat="1"/>
    <row r="381" s="38" customFormat="1"/>
    <row r="382" s="38" customFormat="1"/>
    <row r="383" s="38" customFormat="1"/>
    <row r="384" s="38" customFormat="1"/>
    <row r="385" s="38" customFormat="1"/>
    <row r="386" s="38" customFormat="1"/>
    <row r="387" s="38" customFormat="1"/>
    <row r="388" s="38" customFormat="1"/>
    <row r="389" s="38" customFormat="1"/>
    <row r="390" s="38" customFormat="1"/>
    <row r="391" s="38" customFormat="1"/>
    <row r="392" s="38" customFormat="1"/>
    <row r="393" s="38" customFormat="1"/>
    <row r="394" s="38" customFormat="1"/>
    <row r="395" s="38" customFormat="1"/>
    <row r="396" s="38" customFormat="1"/>
    <row r="397" s="38" customFormat="1"/>
    <row r="398" s="38" customFormat="1"/>
    <row r="399" s="38" customFormat="1"/>
    <row r="400" s="38" customFormat="1"/>
    <row r="401" s="38" customFormat="1"/>
    <row r="402" s="38" customFormat="1"/>
    <row r="403" s="38" customFormat="1"/>
    <row r="404" s="38" customFormat="1"/>
    <row r="405" s="38" customFormat="1"/>
    <row r="406" s="38" customFormat="1"/>
    <row r="407" s="38" customFormat="1"/>
    <row r="408" s="38" customFormat="1"/>
    <row r="409" s="38" customFormat="1"/>
    <row r="410" s="38" customFormat="1"/>
    <row r="411" s="38" customFormat="1"/>
    <row r="412" s="38" customFormat="1"/>
    <row r="413" s="38" customFormat="1"/>
    <row r="414" s="38" customFormat="1"/>
    <row r="415" s="38" customFormat="1"/>
    <row r="416" s="38" customFormat="1"/>
    <row r="417" s="38" customFormat="1"/>
    <row r="418" s="38" customFormat="1"/>
    <row r="419" s="38" customFormat="1"/>
    <row r="420" s="38" customFormat="1"/>
    <row r="421" s="38" customFormat="1"/>
    <row r="422" s="38" customFormat="1"/>
    <row r="423" s="38" customFormat="1"/>
    <row r="424" s="38" customFormat="1"/>
    <row r="425" s="38" customFormat="1"/>
    <row r="426" s="38" customFormat="1"/>
    <row r="427" s="38" customFormat="1"/>
    <row r="428" s="38" customFormat="1"/>
    <row r="429" s="38" customFormat="1"/>
    <row r="430" s="38" customFormat="1"/>
    <row r="431" s="38" customFormat="1"/>
    <row r="432" s="38" customFormat="1"/>
    <row r="433" s="38" customFormat="1"/>
    <row r="434" s="38" customFormat="1"/>
    <row r="435" s="38" customFormat="1"/>
    <row r="436" s="38" customFormat="1"/>
    <row r="437" s="38" customFormat="1"/>
    <row r="438" s="38" customFormat="1"/>
    <row r="439" s="38" customFormat="1"/>
    <row r="440" s="38" customFormat="1"/>
    <row r="441" s="38" customFormat="1"/>
    <row r="442" s="38" customFormat="1"/>
    <row r="443" s="38" customFormat="1"/>
    <row r="444" s="38" customFormat="1"/>
    <row r="445" s="38" customFormat="1"/>
    <row r="446" s="38" customFormat="1"/>
    <row r="447" s="38" customFormat="1"/>
    <row r="448" s="38" customFormat="1"/>
    <row r="449" s="38" customFormat="1"/>
    <row r="450" s="38" customFormat="1"/>
    <row r="451" s="38" customFormat="1"/>
    <row r="452" s="38" customFormat="1"/>
    <row r="453" s="38" customFormat="1"/>
    <row r="454" s="38" customFormat="1"/>
    <row r="455" s="38" customFormat="1"/>
    <row r="456" s="38" customFormat="1"/>
    <row r="457" s="38" customFormat="1"/>
    <row r="458" s="38" customFormat="1"/>
    <row r="459" s="38" customFormat="1"/>
    <row r="460" s="38" customFormat="1"/>
    <row r="461" s="38" customFormat="1"/>
    <row r="462" s="38" customFormat="1"/>
    <row r="463" s="38" customFormat="1"/>
    <row r="464" s="38" customFormat="1"/>
    <row r="465" s="38" customFormat="1"/>
    <row r="466" s="38" customFormat="1"/>
    <row r="467" s="38" customFormat="1"/>
    <row r="468" s="38" customFormat="1"/>
    <row r="469" s="38" customFormat="1"/>
    <row r="470" s="38" customFormat="1"/>
    <row r="471" s="38" customFormat="1"/>
    <row r="472" s="38" customFormat="1"/>
    <row r="473" s="38" customFormat="1"/>
    <row r="474" s="38" customFormat="1"/>
    <row r="475" s="38" customFormat="1"/>
    <row r="476" s="38" customFormat="1"/>
    <row r="477" s="38" customFormat="1"/>
    <row r="478" s="38" customFormat="1"/>
    <row r="479" s="38" customFormat="1"/>
    <row r="480" s="38" customFormat="1"/>
    <row r="481" s="38" customFormat="1"/>
    <row r="482" s="38" customFormat="1"/>
    <row r="483" s="38" customFormat="1"/>
    <row r="484" s="38" customFormat="1"/>
    <row r="485" s="38" customFormat="1"/>
    <row r="486" s="38" customFormat="1"/>
    <row r="487" s="38" customFormat="1"/>
    <row r="488" s="38" customFormat="1"/>
    <row r="489" s="38" customFormat="1"/>
    <row r="490" s="38" customFormat="1"/>
    <row r="491" s="38" customFormat="1"/>
    <row r="492" s="38" customFormat="1"/>
    <row r="493" s="38" customFormat="1"/>
    <row r="494" s="38" customFormat="1"/>
    <row r="495" s="38" customFormat="1"/>
    <row r="496" s="38" customFormat="1"/>
    <row r="497" s="38" customFormat="1"/>
    <row r="498" s="38" customFormat="1"/>
    <row r="499" s="38" customFormat="1"/>
    <row r="500" s="38" customFormat="1"/>
    <row r="501" s="38" customFormat="1"/>
    <row r="502" s="38" customFormat="1"/>
    <row r="503" s="38" customFormat="1"/>
    <row r="504" s="38" customFormat="1"/>
    <row r="505" s="38" customFormat="1"/>
    <row r="506" s="38" customFormat="1"/>
    <row r="507" s="38" customFormat="1"/>
    <row r="508" s="38" customFormat="1"/>
    <row r="509" s="38" customFormat="1"/>
    <row r="510" s="38" customFormat="1"/>
    <row r="511" s="38" customFormat="1"/>
    <row r="512" s="38" customFormat="1"/>
    <row r="513" s="38" customFormat="1"/>
    <row r="514" s="38" customFormat="1"/>
    <row r="515" s="38" customFormat="1"/>
    <row r="516" s="38" customFormat="1"/>
    <row r="517" s="38" customFormat="1"/>
    <row r="518" s="38" customFormat="1"/>
    <row r="519" s="38" customFormat="1"/>
    <row r="520" s="38" customFormat="1"/>
    <row r="521" s="38" customFormat="1"/>
    <row r="522" s="38" customFormat="1"/>
    <row r="523" s="38" customFormat="1"/>
    <row r="524" s="38" customFormat="1"/>
    <row r="525" s="38" customFormat="1"/>
    <row r="526" s="38" customFormat="1"/>
    <row r="527" s="38" customFormat="1"/>
    <row r="528" s="38" customFormat="1"/>
    <row r="529" s="38" customFormat="1"/>
    <row r="530" s="38" customFormat="1"/>
    <row r="531" s="38" customFormat="1"/>
    <row r="532" s="38" customFormat="1"/>
    <row r="533" s="38" customFormat="1"/>
    <row r="534" s="38" customFormat="1"/>
    <row r="535" s="38" customFormat="1"/>
    <row r="536" s="38" customFormat="1"/>
    <row r="537" s="38" customFormat="1"/>
    <row r="538" s="38" customFormat="1"/>
    <row r="539" s="38" customFormat="1"/>
    <row r="540" s="38" customFormat="1"/>
    <row r="541" s="38" customFormat="1"/>
    <row r="542" s="38" customFormat="1"/>
    <row r="543" s="38" customFormat="1"/>
    <row r="544" s="38" customFormat="1"/>
    <row r="545" s="38" customFormat="1"/>
    <row r="546" s="38" customFormat="1"/>
    <row r="547" s="38" customFormat="1"/>
    <row r="548" s="38" customFormat="1"/>
    <row r="549" s="38" customFormat="1"/>
    <row r="550" s="38" customFormat="1"/>
    <row r="551" s="38" customFormat="1"/>
    <row r="552" s="38" customFormat="1"/>
    <row r="553" s="38" customFormat="1"/>
    <row r="554" s="38" customFormat="1"/>
    <row r="555" s="38" customFormat="1"/>
    <row r="556" s="38" customFormat="1"/>
    <row r="557" s="38" customFormat="1"/>
    <row r="558" s="38" customFormat="1"/>
    <row r="559" s="38" customFormat="1"/>
    <row r="560" s="38" customFormat="1"/>
    <row r="561" s="38" customFormat="1"/>
    <row r="562" s="38" customFormat="1"/>
    <row r="563" s="38" customFormat="1"/>
    <row r="564" s="38" customFormat="1"/>
    <row r="565" s="38" customFormat="1"/>
    <row r="566" s="38" customFormat="1"/>
    <row r="567" s="38" customFormat="1"/>
    <row r="568" s="38" customFormat="1"/>
    <row r="569" s="38" customFormat="1"/>
    <row r="570" s="38" customFormat="1"/>
    <row r="571" s="38" customFormat="1"/>
    <row r="572" s="38" customFormat="1"/>
    <row r="573" s="38" customFormat="1"/>
    <row r="574" s="38" customFormat="1"/>
    <row r="575" s="38" customFormat="1"/>
    <row r="576" s="38" customFormat="1"/>
    <row r="577" s="38" customFormat="1"/>
    <row r="578" s="38" customFormat="1"/>
    <row r="579" s="38" customFormat="1"/>
    <row r="580" s="38" customFormat="1"/>
    <row r="581" s="38" customFormat="1"/>
    <row r="582" s="38" customFormat="1"/>
    <row r="583" s="38" customFormat="1"/>
    <row r="584" s="38" customFormat="1"/>
    <row r="585" s="38" customFormat="1"/>
    <row r="586" s="38" customFormat="1"/>
    <row r="587" s="38" customFormat="1"/>
    <row r="588" s="38" customFormat="1"/>
    <row r="589" s="38" customFormat="1"/>
    <row r="590" s="38" customFormat="1"/>
    <row r="591" s="38" customFormat="1"/>
    <row r="592" s="38" customFormat="1"/>
    <row r="593" s="38" customFormat="1"/>
    <row r="594" s="38" customFormat="1"/>
    <row r="595" s="38" customFormat="1"/>
    <row r="596" s="38" customFormat="1"/>
    <row r="597" s="38" customFormat="1"/>
    <row r="598" s="38" customFormat="1"/>
    <row r="599" s="38" customFormat="1"/>
    <row r="600" s="38" customFormat="1"/>
    <row r="601" s="38" customFormat="1"/>
    <row r="602" s="38" customFormat="1"/>
    <row r="603" s="38" customFormat="1"/>
    <row r="604" s="38" customFormat="1"/>
    <row r="605" s="38" customFormat="1"/>
    <row r="606" s="38" customFormat="1"/>
    <row r="607" s="38" customFormat="1"/>
    <row r="608" s="38" customFormat="1"/>
    <row r="609" s="38" customFormat="1"/>
    <row r="610" s="38" customFormat="1"/>
    <row r="611" s="38" customFormat="1"/>
    <row r="612" s="38" customFormat="1"/>
    <row r="613" s="38" customFormat="1"/>
    <row r="614" s="38" customFormat="1"/>
    <row r="615" s="38" customFormat="1"/>
    <row r="616" s="38" customFormat="1"/>
    <row r="617" s="38" customFormat="1"/>
    <row r="618" s="38" customFormat="1"/>
    <row r="619" s="38" customFormat="1"/>
    <row r="620" s="38" customFormat="1"/>
    <row r="621" s="38" customFormat="1"/>
    <row r="622" s="38" customFormat="1"/>
    <row r="623" s="38" customFormat="1"/>
    <row r="624" s="38" customFormat="1"/>
    <row r="625" s="38" customFormat="1"/>
    <row r="626" s="38" customFormat="1"/>
    <row r="627" s="38" customFormat="1"/>
    <row r="628" s="38" customFormat="1"/>
    <row r="629" s="38" customFormat="1"/>
    <row r="630" s="38" customFormat="1"/>
    <row r="631" s="38" customFormat="1"/>
    <row r="632" s="38" customFormat="1"/>
    <row r="633" s="38" customFormat="1"/>
    <row r="634" s="38" customFormat="1"/>
    <row r="635" s="38" customFormat="1"/>
    <row r="636" s="38" customFormat="1"/>
    <row r="637" s="38" customFormat="1"/>
    <row r="638" s="38" customFormat="1"/>
    <row r="639" s="38" customFormat="1"/>
    <row r="640" s="38" customFormat="1"/>
    <row r="641" s="38" customFormat="1"/>
    <row r="642" s="38" customFormat="1"/>
    <row r="643" s="38" customFormat="1"/>
    <row r="644" s="38" customFormat="1"/>
    <row r="645" s="38" customFormat="1"/>
    <row r="646" s="38" customFormat="1"/>
    <row r="647" s="38" customFormat="1"/>
    <row r="648" s="38" customFormat="1"/>
    <row r="649" s="38" customFormat="1"/>
    <row r="650" s="38" customFormat="1"/>
    <row r="651" s="38" customFormat="1"/>
    <row r="652" s="38" customFormat="1"/>
    <row r="653" s="38" customFormat="1"/>
    <row r="654" s="38" customFormat="1"/>
    <row r="655" s="38" customFormat="1"/>
    <row r="656" s="38" customFormat="1"/>
    <row r="657" s="38" customFormat="1"/>
    <row r="658" s="38" customFormat="1"/>
    <row r="659" s="38" customFormat="1"/>
    <row r="660" s="38" customFormat="1"/>
    <row r="661" s="38" customFormat="1"/>
    <row r="662" s="38" customFormat="1"/>
    <row r="663" s="38" customFormat="1"/>
    <row r="664" s="38" customFormat="1"/>
    <row r="665" s="38" customFormat="1"/>
    <row r="666" s="38" customFormat="1"/>
    <row r="667" s="38" customFormat="1"/>
    <row r="668" s="38" customFormat="1"/>
    <row r="669" s="38" customFormat="1"/>
    <row r="670" s="38" customFormat="1"/>
    <row r="671" s="38" customFormat="1"/>
    <row r="672" s="38" customFormat="1"/>
    <row r="673" s="38" customFormat="1"/>
    <row r="674" s="38" customFormat="1"/>
    <row r="675" s="38" customFormat="1"/>
    <row r="676" s="38" customFormat="1"/>
    <row r="677" s="38" customFormat="1"/>
    <row r="678" s="38" customFormat="1"/>
    <row r="679" s="38" customFormat="1"/>
    <row r="680" s="38" customFormat="1"/>
    <row r="681" s="38" customFormat="1"/>
    <row r="682" s="38" customFormat="1"/>
    <row r="683" s="38" customFormat="1"/>
    <row r="684" s="38" customFormat="1"/>
    <row r="685" s="38" customFormat="1"/>
    <row r="686" s="38" customFormat="1"/>
    <row r="687" s="38" customFormat="1"/>
    <row r="688" s="38" customFormat="1"/>
    <row r="689" s="38" customFormat="1"/>
    <row r="690" s="38" customFormat="1"/>
    <row r="691" s="38" customFormat="1"/>
    <row r="692" s="38" customFormat="1"/>
    <row r="693" s="38" customFormat="1"/>
    <row r="694" s="38" customFormat="1"/>
    <row r="695" s="38" customFormat="1"/>
    <row r="696" s="38" customFormat="1"/>
    <row r="697" s="38" customFormat="1"/>
    <row r="698" s="38" customFormat="1"/>
    <row r="699" s="38" customFormat="1"/>
    <row r="700" s="38" customFormat="1"/>
    <row r="701" s="38" customFormat="1"/>
    <row r="702" s="38" customFormat="1"/>
    <row r="703" s="38" customFormat="1"/>
    <row r="704" s="38" customFormat="1"/>
    <row r="705" s="38" customFormat="1"/>
    <row r="706" s="38" customFormat="1"/>
    <row r="707" s="38" customFormat="1"/>
    <row r="708" s="38" customFormat="1"/>
    <row r="709" s="38" customFormat="1"/>
    <row r="710" s="38" customFormat="1"/>
    <row r="711" s="38" customFormat="1"/>
    <row r="712" s="38" customFormat="1"/>
    <row r="713" s="38" customFormat="1"/>
    <row r="714" s="38" customFormat="1"/>
    <row r="715" s="38" customFormat="1"/>
    <row r="716" s="38" customFormat="1"/>
    <row r="717" s="38" customFormat="1"/>
    <row r="718" s="38" customFormat="1"/>
    <row r="719" s="38" customFormat="1"/>
    <row r="720" s="38" customFormat="1"/>
    <row r="721" s="38" customFormat="1"/>
    <row r="722" s="38" customFormat="1"/>
    <row r="723" s="38" customFormat="1"/>
    <row r="724" s="38" customFormat="1"/>
    <row r="725" s="38" customFormat="1"/>
    <row r="726" s="38" customFormat="1"/>
    <row r="727" s="38" customFormat="1"/>
    <row r="728" s="38" customFormat="1"/>
    <row r="729" s="38" customFormat="1"/>
    <row r="730" s="38" customFormat="1"/>
    <row r="731" s="38" customFormat="1"/>
    <row r="732" s="38" customFormat="1"/>
    <row r="733" s="38" customFormat="1"/>
    <row r="734" s="38" customFormat="1"/>
    <row r="735" s="38" customFormat="1"/>
    <row r="736" s="38" customFormat="1"/>
    <row r="737" s="38" customFormat="1"/>
    <row r="738" s="38" customFormat="1"/>
    <row r="739" s="38" customFormat="1"/>
    <row r="740" s="38" customFormat="1"/>
    <row r="741" s="38" customFormat="1"/>
    <row r="742" s="38" customFormat="1"/>
    <row r="743" s="38" customFormat="1"/>
    <row r="744" s="38" customFormat="1"/>
    <row r="745" s="38" customFormat="1"/>
    <row r="746" s="38" customFormat="1"/>
    <row r="747" s="38" customFormat="1"/>
    <row r="748" s="38" customFormat="1"/>
    <row r="749" s="38" customFormat="1"/>
    <row r="750" s="38" customFormat="1"/>
    <row r="751" s="38" customFormat="1"/>
    <row r="752" s="38" customFormat="1"/>
    <row r="753" s="38" customFormat="1"/>
    <row r="754" s="38" customFormat="1"/>
    <row r="755" s="38" customFormat="1"/>
    <row r="756" s="38" customFormat="1"/>
    <row r="757" s="38" customFormat="1"/>
    <row r="758" s="38" customFormat="1"/>
    <row r="759" s="38" customFormat="1"/>
    <row r="760" s="38" customFormat="1"/>
    <row r="761" s="38" customFormat="1"/>
    <row r="762" s="38" customFormat="1"/>
    <row r="763" s="38" customFormat="1"/>
    <row r="764" s="38" customFormat="1"/>
    <row r="765" s="38" customFormat="1"/>
    <row r="766" s="38" customFormat="1"/>
    <row r="767" s="38" customFormat="1"/>
    <row r="768" s="38" customFormat="1"/>
    <row r="769" s="38" customFormat="1"/>
    <row r="770" s="38" customFormat="1"/>
    <row r="771" s="38" customFormat="1"/>
    <row r="772" s="38" customFormat="1"/>
    <row r="773" s="38" customFormat="1"/>
    <row r="774" s="38" customFormat="1"/>
    <row r="775" s="38" customFormat="1"/>
    <row r="776" s="38" customFormat="1"/>
    <row r="777" s="38" customFormat="1"/>
    <row r="778" s="38" customFormat="1"/>
    <row r="779" s="38" customFormat="1"/>
    <row r="780" s="38" customFormat="1"/>
    <row r="781" s="38" customFormat="1"/>
    <row r="782" s="38" customFormat="1"/>
    <row r="783" s="38" customFormat="1"/>
    <row r="784" s="38" customFormat="1"/>
    <row r="785" s="38" customFormat="1"/>
    <row r="786" s="38" customFormat="1"/>
    <row r="787" s="38" customFormat="1"/>
    <row r="788" s="38" customFormat="1"/>
    <row r="789" s="38" customFormat="1"/>
    <row r="790" s="38" customFormat="1"/>
    <row r="791" s="38" customFormat="1"/>
    <row r="792" s="38" customFormat="1"/>
    <row r="793" s="38" customFormat="1"/>
    <row r="794" s="38" customFormat="1"/>
    <row r="795" s="38" customFormat="1"/>
    <row r="796" s="38" customFormat="1"/>
    <row r="797" s="38" customFormat="1"/>
    <row r="798" s="38" customFormat="1"/>
    <row r="799" s="38" customFormat="1"/>
    <row r="800" s="38" customFormat="1"/>
    <row r="801" s="38" customFormat="1"/>
    <row r="802" s="38" customFormat="1"/>
    <row r="803" s="38" customFormat="1"/>
    <row r="804" s="38" customFormat="1"/>
    <row r="805" s="38" customFormat="1"/>
    <row r="806" s="38" customFormat="1"/>
    <row r="807" s="38" customFormat="1"/>
    <row r="808" s="38" customFormat="1"/>
    <row r="809" s="38" customFormat="1"/>
    <row r="810" s="38" customFormat="1"/>
    <row r="811" s="38" customFormat="1"/>
    <row r="812" s="38" customFormat="1"/>
    <row r="813" s="38" customFormat="1"/>
    <row r="814" s="38" customFormat="1"/>
    <row r="815" s="38" customFormat="1"/>
    <row r="816" s="38" customFormat="1"/>
    <row r="817" s="38" customFormat="1"/>
    <row r="818" s="38" customFormat="1"/>
    <row r="819" s="38" customFormat="1"/>
    <row r="820" s="38" customFormat="1"/>
    <row r="821" s="38" customFormat="1"/>
    <row r="822" s="38" customFormat="1"/>
    <row r="823" s="38" customFormat="1"/>
    <row r="824" s="38" customFormat="1"/>
    <row r="825" s="38" customFormat="1"/>
    <row r="826" s="38" customFormat="1"/>
    <row r="827" s="38" customFormat="1"/>
    <row r="828" s="38" customFormat="1"/>
    <row r="829" s="38" customFormat="1"/>
    <row r="830" s="38" customFormat="1"/>
    <row r="831" s="38" customFormat="1"/>
    <row r="832" s="38" customFormat="1"/>
    <row r="833" s="38" customFormat="1"/>
    <row r="834" s="38" customFormat="1"/>
    <row r="835" s="38" customFormat="1"/>
    <row r="836" s="38" customFormat="1"/>
    <row r="837" s="38" customFormat="1"/>
    <row r="838" s="38" customFormat="1"/>
    <row r="839" s="38" customFormat="1"/>
    <row r="840" s="38" customFormat="1"/>
    <row r="841" s="38" customFormat="1"/>
    <row r="842" s="38" customFormat="1"/>
    <row r="843" s="38" customFormat="1"/>
    <row r="844" s="38" customFormat="1"/>
    <row r="845" s="38" customFormat="1"/>
    <row r="846" s="38" customFormat="1"/>
    <row r="847" s="38" customFormat="1"/>
    <row r="848" s="38" customFormat="1"/>
    <row r="849" s="38" customFormat="1"/>
    <row r="850" s="38" customFormat="1"/>
    <row r="851" s="38" customFormat="1"/>
    <row r="852" s="38" customFormat="1"/>
    <row r="853" s="38" customFormat="1"/>
    <row r="854" s="38" customFormat="1"/>
    <row r="855" s="38" customFormat="1"/>
    <row r="856" s="38" customFormat="1"/>
    <row r="857" s="38" customFormat="1"/>
    <row r="858" s="38" customFormat="1"/>
    <row r="859" s="38" customFormat="1"/>
    <row r="860" s="38" customFormat="1"/>
    <row r="861" s="38" customFormat="1"/>
    <row r="862" s="38" customFormat="1"/>
    <row r="863" s="38" customFormat="1"/>
    <row r="864" s="38" customFormat="1"/>
    <row r="865" s="38" customFormat="1"/>
    <row r="866" s="38" customFormat="1"/>
    <row r="867" s="38" customFormat="1"/>
    <row r="868" s="38" customFormat="1"/>
    <row r="869" s="38" customFormat="1"/>
    <row r="870" s="38" customFormat="1"/>
    <row r="871" s="38" customFormat="1"/>
    <row r="872" s="38" customFormat="1"/>
    <row r="873" s="38" customFormat="1"/>
    <row r="874" s="38" customFormat="1"/>
    <row r="875" s="38" customFormat="1"/>
    <row r="876" s="38" customFormat="1"/>
    <row r="877" s="38" customFormat="1"/>
    <row r="878" s="38" customFormat="1"/>
    <row r="879" s="38" customFormat="1"/>
    <row r="880" s="38" customFormat="1"/>
    <row r="881" s="38" customFormat="1"/>
    <row r="882" s="38" customFormat="1"/>
    <row r="883" s="38" customFormat="1"/>
    <row r="884" s="38" customFormat="1"/>
    <row r="885" s="38" customFormat="1"/>
    <row r="886" s="38" customFormat="1"/>
    <row r="887" s="38" customFormat="1"/>
    <row r="888" s="38" customFormat="1"/>
    <row r="889" s="38" customFormat="1"/>
    <row r="890" s="38" customFormat="1"/>
    <row r="891" s="38" customFormat="1"/>
    <row r="892" s="38" customFormat="1"/>
    <row r="893" s="38" customFormat="1"/>
    <row r="894" s="38" customFormat="1"/>
    <row r="895" s="38" customFormat="1"/>
    <row r="896" s="38" customFormat="1"/>
    <row r="897" s="38" customFormat="1"/>
    <row r="898" s="38" customFormat="1"/>
    <row r="899" s="38" customFormat="1"/>
    <row r="900" s="38" customFormat="1"/>
    <row r="901" s="38" customFormat="1"/>
    <row r="902" s="38" customFormat="1"/>
    <row r="903" s="38" customFormat="1"/>
    <row r="904" s="38" customFormat="1"/>
    <row r="905" s="38" customFormat="1"/>
    <row r="906" s="38" customFormat="1"/>
    <row r="907" s="38" customFormat="1"/>
    <row r="908" s="38" customFormat="1"/>
    <row r="909" s="38" customFormat="1"/>
    <row r="910" s="38" customFormat="1"/>
    <row r="911" s="38" customFormat="1"/>
    <row r="912" s="38" customFormat="1"/>
    <row r="913" s="38" customFormat="1"/>
    <row r="914" s="38" customFormat="1"/>
    <row r="915" s="38" customFormat="1"/>
    <row r="916" s="38" customFormat="1"/>
    <row r="917" s="38" customFormat="1"/>
    <row r="918" s="38" customFormat="1"/>
    <row r="919" s="38" customFormat="1"/>
    <row r="920" s="38" customFormat="1"/>
    <row r="921" s="38" customFormat="1"/>
    <row r="922" s="38" customFormat="1"/>
    <row r="923" s="38" customFormat="1"/>
    <row r="924" s="38" customFormat="1"/>
    <row r="925" s="38" customFormat="1"/>
    <row r="926" s="38" customFormat="1"/>
    <row r="927" s="38" customFormat="1"/>
    <row r="928" s="38" customFormat="1"/>
    <row r="929" s="38" customFormat="1"/>
    <row r="930" s="38" customFormat="1"/>
    <row r="931" s="38" customFormat="1"/>
    <row r="932" s="38" customFormat="1"/>
    <row r="933" s="38" customFormat="1"/>
    <row r="934" s="38" customFormat="1"/>
    <row r="935" s="38" customFormat="1"/>
    <row r="936" s="38" customFormat="1"/>
    <row r="937" s="38" customFormat="1"/>
    <row r="938" s="38" customFormat="1"/>
    <row r="939" s="38" customFormat="1"/>
    <row r="940" s="38" customFormat="1"/>
    <row r="941" s="38" customFormat="1"/>
    <row r="942" s="38" customFormat="1"/>
    <row r="943" s="38" customFormat="1"/>
    <row r="944" s="38" customFormat="1"/>
    <row r="945" s="38" customFormat="1"/>
    <row r="946" s="38" customFormat="1"/>
    <row r="947" s="38" customFormat="1"/>
    <row r="948" s="38" customFormat="1"/>
    <row r="949" s="38" customFormat="1"/>
    <row r="950" s="38" customFormat="1"/>
    <row r="951" s="38" customFormat="1"/>
    <row r="952" s="38" customFormat="1"/>
    <row r="953" s="38" customFormat="1"/>
    <row r="954" s="38" customFormat="1"/>
    <row r="955" s="38" customFormat="1"/>
    <row r="956" s="38" customFormat="1"/>
    <row r="957" s="38" customFormat="1"/>
    <row r="958" s="38" customFormat="1"/>
    <row r="959" s="38" customFormat="1"/>
    <row r="960" s="38" customFormat="1"/>
    <row r="961" s="38" customFormat="1"/>
    <row r="962" s="38" customFormat="1"/>
    <row r="963" s="38" customFormat="1"/>
    <row r="964" s="38" customFormat="1"/>
    <row r="965" s="38" customFormat="1"/>
    <row r="966" s="38" customFormat="1"/>
    <row r="967" s="38" customFormat="1"/>
    <row r="968" s="38" customFormat="1"/>
    <row r="969" s="38" customFormat="1"/>
    <row r="970" s="38" customFormat="1"/>
    <row r="971" s="38" customFormat="1"/>
    <row r="972" s="38" customFormat="1"/>
    <row r="973" s="38" customFormat="1"/>
    <row r="974" s="38" customFormat="1"/>
    <row r="975" s="38" customFormat="1"/>
    <row r="976" s="38" customFormat="1"/>
    <row r="977" s="38" customFormat="1"/>
    <row r="978" s="38" customFormat="1"/>
    <row r="979" s="38" customFormat="1"/>
    <row r="980" s="38" customFormat="1"/>
    <row r="981" s="38" customFormat="1"/>
    <row r="982" s="38" customFormat="1"/>
    <row r="983" s="38" customFormat="1"/>
    <row r="984" s="38" customFormat="1"/>
    <row r="985" s="38" customFormat="1"/>
    <row r="986" s="38" customFormat="1"/>
    <row r="987" s="38" customFormat="1"/>
    <row r="988" s="38" customFormat="1"/>
    <row r="989" s="38" customFormat="1"/>
    <row r="990" s="38" customFormat="1"/>
    <row r="991" s="38" customFormat="1"/>
    <row r="992" s="38" customFormat="1"/>
    <row r="993" s="38" customFormat="1"/>
    <row r="994" s="38" customFormat="1"/>
    <row r="995" s="38" customFormat="1"/>
    <row r="996" s="38" customFormat="1"/>
    <row r="997" s="38" customFormat="1"/>
    <row r="998" s="38" customFormat="1"/>
    <row r="999" s="38" customFormat="1"/>
    <row r="1000" s="38" customFormat="1"/>
    <row r="1001" s="38" customFormat="1"/>
    <row r="1002" s="38" customFormat="1"/>
    <row r="1003" s="38" customFormat="1"/>
    <row r="1004" s="38" customFormat="1"/>
    <row r="1005" s="38" customFormat="1"/>
    <row r="1006" s="38" customFormat="1"/>
    <row r="1007" s="38" customFormat="1"/>
    <row r="1008" s="38" customFormat="1"/>
    <row r="1009" s="38" customFormat="1"/>
    <row r="1010" s="38" customFormat="1"/>
    <row r="1011" s="38" customFormat="1"/>
    <row r="1012" s="38" customFormat="1"/>
    <row r="1013" s="38" customFormat="1"/>
    <row r="1014" s="38" customFormat="1"/>
    <row r="1015" s="38" customFormat="1"/>
    <row r="1016" s="38" customFormat="1"/>
    <row r="1017" s="38" customFormat="1"/>
    <row r="1018" s="38" customFormat="1"/>
    <row r="1019" s="38" customFormat="1"/>
    <row r="1020" s="38" customFormat="1"/>
    <row r="1021" s="38" customFormat="1"/>
    <row r="1022" s="38" customFormat="1"/>
    <row r="1023" s="38" customFormat="1"/>
    <row r="1024" s="38" customFormat="1"/>
    <row r="1025" s="38" customFormat="1"/>
    <row r="1026" s="38" customFormat="1"/>
    <row r="1027" s="38" customFormat="1"/>
    <row r="1028" s="38" customFormat="1"/>
    <row r="1029" s="38" customFormat="1"/>
    <row r="1030" s="38" customFormat="1"/>
    <row r="1031" s="38" customFormat="1"/>
    <row r="1032" s="38" customFormat="1"/>
    <row r="1033" s="38" customFormat="1"/>
    <row r="1034" s="38" customFormat="1"/>
    <row r="1035" s="38" customFormat="1"/>
    <row r="1036" s="38" customFormat="1"/>
    <row r="1037" s="38" customFormat="1"/>
    <row r="1038" s="38" customFormat="1"/>
    <row r="1039" s="38" customFormat="1"/>
    <row r="1040" s="38" customFormat="1"/>
    <row r="1041" s="38" customFormat="1"/>
    <row r="1042" s="38" customFormat="1"/>
    <row r="1043" s="38" customFormat="1"/>
    <row r="1044" s="38" customFormat="1"/>
    <row r="1045" s="38" customFormat="1"/>
    <row r="1046" s="38" customFormat="1"/>
    <row r="1047" s="38" customFormat="1"/>
    <row r="1048" s="38" customFormat="1"/>
    <row r="1049" s="38" customFormat="1"/>
    <row r="1050" s="38" customFormat="1"/>
    <row r="1051" s="38" customFormat="1"/>
    <row r="1052" s="38" customFormat="1"/>
    <row r="1053" s="38" customFormat="1"/>
    <row r="1054" s="38" customFormat="1"/>
    <row r="1055" s="38" customFormat="1"/>
    <row r="1056" s="38" customFormat="1"/>
    <row r="1057" s="38" customFormat="1"/>
    <row r="1058" s="38" customFormat="1"/>
    <row r="1059" s="38" customFormat="1"/>
    <row r="1060" s="38" customFormat="1"/>
    <row r="1061" s="38" customFormat="1"/>
    <row r="1062" s="38" customFormat="1"/>
    <row r="1063" s="38" customFormat="1"/>
    <row r="1064" s="38" customFormat="1"/>
    <row r="1065" s="38" customFormat="1"/>
    <row r="1066" s="38" customFormat="1"/>
    <row r="1067" s="38" customFormat="1"/>
    <row r="1068" s="38" customFormat="1"/>
    <row r="1069" s="38" customFormat="1"/>
    <row r="1070" s="38" customFormat="1"/>
    <row r="1071" s="38" customFormat="1"/>
    <row r="1072" s="38" customFormat="1"/>
    <row r="1073" s="38" customFormat="1"/>
    <row r="1074" s="38" customFormat="1"/>
    <row r="1075" s="38" customFormat="1"/>
    <row r="1076" s="38" customFormat="1"/>
    <row r="1077" s="38" customFormat="1"/>
    <row r="1078" s="38" customFormat="1"/>
    <row r="1079" s="38" customFormat="1"/>
    <row r="1080" s="38" customFormat="1"/>
    <row r="1081" s="38" customFormat="1"/>
    <row r="1082" s="38" customFormat="1"/>
    <row r="1083" s="38" customFormat="1"/>
    <row r="1084" s="38" customFormat="1"/>
    <row r="1085" s="38" customFormat="1"/>
    <row r="1086" s="38" customFormat="1"/>
    <row r="1087" s="38" customFormat="1"/>
    <row r="1088" s="38" customFormat="1"/>
    <row r="1089" s="38" customFormat="1"/>
    <row r="1090" s="38" customFormat="1"/>
    <row r="1091" s="38" customFormat="1"/>
    <row r="1092" s="38" customFormat="1"/>
    <row r="1093" s="38" customFormat="1"/>
    <row r="1094" s="38" customFormat="1"/>
    <row r="1095" s="38" customFormat="1"/>
    <row r="1096" s="38" customFormat="1"/>
    <row r="1097" s="38" customFormat="1"/>
    <row r="1098" s="38" customFormat="1"/>
    <row r="1099" s="38" customFormat="1"/>
    <row r="1100" s="38" customFormat="1"/>
    <row r="1101" s="38" customFormat="1"/>
    <row r="1102" s="38" customFormat="1"/>
    <row r="1103" s="38" customFormat="1"/>
    <row r="1104" s="38" customFormat="1"/>
    <row r="1105" s="38" customFormat="1"/>
    <row r="1106" s="38" customFormat="1"/>
    <row r="1107" s="38" customFormat="1"/>
    <row r="1108" s="38" customFormat="1"/>
    <row r="1109" s="38" customFormat="1"/>
    <row r="1110" s="38" customFormat="1"/>
    <row r="1111" s="38" customFormat="1"/>
    <row r="1112" s="38" customFormat="1"/>
    <row r="1113" s="38" customFormat="1"/>
    <row r="1114" s="38" customFormat="1"/>
    <row r="1115" s="38" customFormat="1"/>
    <row r="1116" s="38" customFormat="1"/>
    <row r="1117" s="38" customFormat="1"/>
    <row r="1118" s="38" customFormat="1"/>
    <row r="1119" s="38" customFormat="1"/>
    <row r="1120" s="38" customFormat="1"/>
    <row r="1121" s="38" customFormat="1"/>
    <row r="1122" s="38" customFormat="1"/>
    <row r="1123" s="38" customFormat="1"/>
    <row r="1124" s="38" customFormat="1"/>
    <row r="1125" s="38" customFormat="1"/>
    <row r="1126" s="38" customFormat="1"/>
    <row r="1127" s="38" customFormat="1"/>
    <row r="1128" s="38" customFormat="1"/>
    <row r="1129" s="38" customFormat="1"/>
    <row r="1130" s="38" customFormat="1"/>
    <row r="1131" s="38" customFormat="1"/>
    <row r="1132" s="38" customFormat="1"/>
    <row r="1133" s="38" customFormat="1"/>
    <row r="1134" s="38" customFormat="1"/>
    <row r="1135" s="38" customFormat="1"/>
    <row r="1136" s="38" customFormat="1"/>
    <row r="1137" s="38" customFormat="1"/>
    <row r="1138" s="38" customFormat="1"/>
    <row r="1139" s="38" customFormat="1"/>
    <row r="1140" s="38" customFormat="1"/>
    <row r="1141" s="38" customFormat="1"/>
    <row r="1142" s="38" customFormat="1"/>
    <row r="1143" s="38" customFormat="1"/>
    <row r="1144" s="38" customFormat="1"/>
    <row r="1145" s="38" customFormat="1"/>
    <row r="1146" s="38" customFormat="1"/>
    <row r="1147" s="38" customFormat="1"/>
    <row r="1148" s="38" customFormat="1"/>
    <row r="1149" s="38" customFormat="1"/>
    <row r="1150" s="38" customFormat="1"/>
    <row r="1151" s="38" customFormat="1"/>
    <row r="1152" s="38" customFormat="1"/>
    <row r="1153" s="38" customFormat="1"/>
    <row r="1154" s="38" customFormat="1"/>
    <row r="1155" s="38" customFormat="1"/>
    <row r="1156" s="38" customFormat="1"/>
    <row r="1157" s="38" customFormat="1"/>
    <row r="1158" s="38" customFormat="1"/>
    <row r="1159" s="38" customFormat="1"/>
    <row r="1160" s="38" customFormat="1"/>
    <row r="1161" s="38" customFormat="1"/>
    <row r="1162" s="38" customFormat="1"/>
    <row r="1163" s="38" customFormat="1"/>
    <row r="1164" s="38" customFormat="1"/>
    <row r="1165" s="38" customFormat="1"/>
    <row r="1166" s="38" customFormat="1"/>
    <row r="1167" s="38" customFormat="1"/>
    <row r="1168" s="38" customFormat="1"/>
    <row r="1169" s="38" customFormat="1"/>
    <row r="1170" s="38" customFormat="1"/>
    <row r="1171" s="38" customFormat="1"/>
    <row r="1172" s="38" customFormat="1"/>
    <row r="1173" s="38" customFormat="1"/>
    <row r="1174" s="38" customFormat="1"/>
    <row r="1175" s="38" customFormat="1"/>
    <row r="1176" s="38" customFormat="1"/>
    <row r="1177" s="38" customFormat="1"/>
    <row r="1178" s="38" customFormat="1"/>
    <row r="1179" s="38" customFormat="1"/>
    <row r="1180" s="38" customFormat="1"/>
    <row r="1181" s="38" customFormat="1"/>
    <row r="1182" s="38" customFormat="1"/>
    <row r="1183" s="38" customFormat="1"/>
    <row r="1184" s="38" customFormat="1"/>
    <row r="1185" s="38" customFormat="1"/>
    <row r="1186" s="38" customFormat="1"/>
    <row r="1187" s="38" customFormat="1"/>
    <row r="1188" s="38" customFormat="1"/>
    <row r="1189" s="38" customFormat="1"/>
    <row r="1190" s="38" customFormat="1"/>
    <row r="1191" s="38" customFormat="1"/>
    <row r="1192" s="38" customFormat="1"/>
    <row r="1193" s="38" customFormat="1"/>
    <row r="1194" s="38" customFormat="1"/>
    <row r="1195" s="38" customFormat="1"/>
    <row r="1196" s="38" customFormat="1"/>
    <row r="1197" s="38" customFormat="1"/>
    <row r="1198" s="38" customFormat="1"/>
    <row r="1199" s="38" customFormat="1"/>
    <row r="1200" s="38" customFormat="1"/>
    <row r="1201" s="38" customFormat="1"/>
    <row r="1202" s="38" customFormat="1"/>
    <row r="1203" s="38" customFormat="1"/>
    <row r="1204" s="38" customFormat="1"/>
    <row r="1205" s="38" customFormat="1"/>
    <row r="1206" s="38" customFormat="1"/>
    <row r="1207" s="38" customFormat="1"/>
    <row r="1208" s="38" customFormat="1"/>
    <row r="1209" s="38" customFormat="1"/>
    <row r="1210" s="38" customFormat="1"/>
    <row r="1211" s="38" customFormat="1"/>
    <row r="1212" s="38" customFormat="1"/>
    <row r="1213" s="38" customFormat="1"/>
    <row r="1214" s="38" customFormat="1"/>
    <row r="1215" s="38" customFormat="1"/>
    <row r="1216" s="38" customFormat="1"/>
    <row r="1217" s="38" customFormat="1"/>
    <row r="1218" s="38" customFormat="1"/>
    <row r="1219" s="38" customFormat="1"/>
    <row r="1220" s="38" customFormat="1"/>
    <row r="1221" s="38" customFormat="1"/>
    <row r="1222" s="38" customFormat="1"/>
    <row r="1223" s="38" customFormat="1"/>
    <row r="1224" s="38" customFormat="1"/>
    <row r="1225" s="38" customFormat="1"/>
    <row r="1226" s="38" customFormat="1"/>
    <row r="1227" s="38" customFormat="1"/>
    <row r="1228" s="38" customFormat="1"/>
    <row r="1229" s="38" customFormat="1"/>
    <row r="1230" s="38" customFormat="1"/>
    <row r="1231" s="38" customFormat="1"/>
    <row r="1232" s="38" customFormat="1"/>
    <row r="1233" s="38" customFormat="1"/>
    <row r="1234" s="38" customFormat="1"/>
    <row r="1235" s="38" customFormat="1"/>
    <row r="1236" s="38" customFormat="1"/>
    <row r="1237" s="38" customFormat="1"/>
    <row r="1238" s="38" customFormat="1"/>
    <row r="1239" s="38" customFormat="1"/>
    <row r="1240" s="38" customFormat="1"/>
    <row r="1241" s="38" customFormat="1"/>
    <row r="1242" s="38" customFormat="1"/>
    <row r="1243" s="38" customFormat="1"/>
    <row r="1244" s="38" customFormat="1"/>
    <row r="1245" s="38" customFormat="1"/>
    <row r="1246" s="38" customFormat="1"/>
    <row r="1247" s="38" customFormat="1"/>
    <row r="1248" s="38" customFormat="1"/>
    <row r="1249" s="38" customFormat="1"/>
    <row r="1250" s="38" customFormat="1"/>
    <row r="1251" s="38" customFormat="1"/>
    <row r="1252" s="38" customFormat="1"/>
    <row r="1253" s="38" customFormat="1"/>
    <row r="1254" s="38" customFormat="1"/>
    <row r="1255" s="38" customFormat="1"/>
    <row r="1256" s="38" customFormat="1"/>
    <row r="1257" s="38" customFormat="1"/>
    <row r="1258" s="38" customFormat="1"/>
    <row r="1259" s="38" customFormat="1"/>
    <row r="1260" s="38" customFormat="1"/>
    <row r="1261" s="38" customFormat="1"/>
    <row r="1262" s="38" customFormat="1"/>
    <row r="1263" s="38" customFormat="1"/>
    <row r="1264" s="38" customFormat="1"/>
    <row r="1265" s="38" customFormat="1"/>
    <row r="1266" s="38" customFormat="1"/>
    <row r="1267" s="38" customFormat="1"/>
    <row r="1268" s="38" customFormat="1"/>
    <row r="1269" s="38" customFormat="1"/>
    <row r="1270" s="38" customFormat="1"/>
    <row r="1271" s="38" customFormat="1"/>
    <row r="1272" s="38" customFormat="1"/>
    <row r="1273" s="38" customFormat="1"/>
    <row r="1274" s="38" customFormat="1"/>
    <row r="1275" s="38" customFormat="1"/>
    <row r="1276" s="38" customFormat="1"/>
    <row r="1277" s="38" customFormat="1"/>
    <row r="1278" s="38" customFormat="1"/>
    <row r="1279" s="38" customFormat="1"/>
    <row r="1280" s="38" customFormat="1"/>
    <row r="1281" s="38" customFormat="1"/>
    <row r="1282" s="38" customFormat="1"/>
    <row r="1283" s="38" customFormat="1"/>
    <row r="1284" s="38" customFormat="1"/>
    <row r="1285" s="38" customFormat="1"/>
    <row r="1286" s="38" customFormat="1"/>
    <row r="1287" s="38" customFormat="1"/>
    <row r="1288" s="38" customFormat="1"/>
    <row r="1289" s="38" customFormat="1"/>
    <row r="1290" s="38" customFormat="1"/>
    <row r="1291" s="38" customFormat="1"/>
    <row r="1292" s="38" customFormat="1"/>
    <row r="1293" s="38" customFormat="1"/>
    <row r="1294" s="38" customFormat="1"/>
    <row r="1295" s="38" customFormat="1"/>
    <row r="1296" s="38" customFormat="1"/>
    <row r="1297" s="38" customFormat="1"/>
    <row r="1298" s="38" customFormat="1"/>
    <row r="1299" s="38" customFormat="1"/>
    <row r="1300" s="38" customFormat="1"/>
    <row r="1301" s="38" customFormat="1"/>
    <row r="1302" s="38" customFormat="1"/>
    <row r="1303" s="38" customFormat="1"/>
    <row r="1304" s="38" customFormat="1"/>
    <row r="1305" s="38" customFormat="1"/>
    <row r="1306" s="38" customFormat="1"/>
    <row r="1307" s="38" customFormat="1"/>
    <row r="1308" s="38" customFormat="1"/>
    <row r="1309" s="38" customFormat="1"/>
    <row r="1310" s="38" customFormat="1"/>
    <row r="1311" s="38" customFormat="1"/>
    <row r="1312" s="38" customFormat="1"/>
    <row r="1313" s="38" customFormat="1"/>
    <row r="1314" s="38" customFormat="1"/>
    <row r="1315" s="38" customFormat="1"/>
    <row r="1316" s="38" customFormat="1"/>
    <row r="1317" s="38" customFormat="1"/>
    <row r="1318" s="38" customFormat="1"/>
    <row r="1319" s="38" customFormat="1"/>
    <row r="1320" s="38" customFormat="1"/>
    <row r="1321" s="38" customFormat="1"/>
    <row r="1322" s="38" customFormat="1"/>
    <row r="1323" s="38" customFormat="1"/>
    <row r="1324" s="38" customFormat="1"/>
    <row r="1325" s="38" customFormat="1"/>
    <row r="1326" s="38" customFormat="1"/>
    <row r="1327" s="38" customFormat="1"/>
    <row r="1328" s="38" customFormat="1"/>
    <row r="1329" s="38" customFormat="1"/>
    <row r="1330" s="38" customFormat="1"/>
    <row r="1331" s="38" customFormat="1"/>
    <row r="1332" s="38" customFormat="1"/>
    <row r="1333" s="38" customFormat="1"/>
    <row r="1334" s="38" customFormat="1"/>
    <row r="1335" s="38" customFormat="1"/>
    <row r="1336" s="38" customFormat="1"/>
    <row r="1337" s="38" customFormat="1"/>
    <row r="1338" s="38" customFormat="1"/>
    <row r="1339" s="38" customFormat="1"/>
    <row r="1340" s="38" customFormat="1"/>
    <row r="1341" s="38" customFormat="1"/>
    <row r="1342" s="38" customFormat="1"/>
    <row r="1343" s="38" customFormat="1"/>
    <row r="1344" s="38" customFormat="1"/>
    <row r="1345" s="38" customFormat="1"/>
    <row r="1346" s="38" customFormat="1"/>
    <row r="1347" s="38" customFormat="1"/>
    <row r="1348" s="38" customFormat="1"/>
    <row r="1349" s="38" customFormat="1"/>
    <row r="1350" s="38" customFormat="1"/>
    <row r="1351" s="38" customFormat="1"/>
    <row r="1352" s="38" customFormat="1"/>
    <row r="1353" s="38" customFormat="1"/>
    <row r="1354" s="38" customFormat="1"/>
    <row r="1355" s="38" customFormat="1"/>
    <row r="1356" s="38" customFormat="1"/>
    <row r="1357" s="38" customFormat="1"/>
    <row r="1358" s="38" customFormat="1"/>
    <row r="1359" s="38" customFormat="1"/>
    <row r="1360" s="38" customFormat="1"/>
    <row r="1361" s="38" customFormat="1"/>
    <row r="1362" s="38" customFormat="1"/>
    <row r="1363" s="38" customFormat="1"/>
    <row r="1364" s="38" customFormat="1"/>
    <row r="1365" s="38" customFormat="1"/>
    <row r="1366" s="38" customFormat="1"/>
    <row r="1367" s="38" customFormat="1"/>
    <row r="1368" s="38" customFormat="1"/>
    <row r="1369" s="38" customFormat="1"/>
    <row r="1370" s="38" customFormat="1"/>
    <row r="1371" s="38" customFormat="1"/>
    <row r="1372" s="38" customFormat="1"/>
    <row r="1373" s="38" customFormat="1"/>
    <row r="1374" s="38" customFormat="1"/>
    <row r="1375" s="38" customFormat="1"/>
    <row r="1376" s="38" customFormat="1"/>
    <row r="1377" s="38" customFormat="1"/>
    <row r="1378" s="38" customFormat="1"/>
    <row r="1379" s="38" customFormat="1"/>
    <row r="1380" s="38" customFormat="1"/>
    <row r="1381" s="38" customFormat="1"/>
    <row r="1382" s="38" customFormat="1"/>
    <row r="1383" s="38" customFormat="1"/>
    <row r="1384" s="38" customFormat="1"/>
    <row r="1385" s="38" customFormat="1"/>
    <row r="1386" s="38" customFormat="1"/>
    <row r="1387" s="38" customFormat="1"/>
    <row r="1388" s="38" customFormat="1"/>
    <row r="1389" s="38" customFormat="1"/>
    <row r="1390" s="38" customFormat="1"/>
    <row r="1391" s="38" customFormat="1"/>
    <row r="1392" s="38" customFormat="1"/>
    <row r="1393" s="38" customFormat="1"/>
    <row r="1394" s="38" customFormat="1"/>
    <row r="1395" s="38" customFormat="1"/>
    <row r="1396" s="38" customFormat="1"/>
    <row r="1397" s="38" customFormat="1"/>
    <row r="1398" s="38" customFormat="1"/>
    <row r="1399" s="38" customFormat="1"/>
    <row r="1400" s="38" customFormat="1"/>
    <row r="1401" s="38" customFormat="1"/>
    <row r="1402" s="38" customFormat="1"/>
    <row r="1403" s="38" customFormat="1"/>
    <row r="1404" s="38" customFormat="1"/>
    <row r="1405" s="38" customFormat="1"/>
    <row r="1406" s="38" customFormat="1"/>
    <row r="1407" s="38" customFormat="1"/>
    <row r="1408" s="38" customFormat="1"/>
    <row r="1409" s="38" customFormat="1"/>
    <row r="1410" s="38" customFormat="1"/>
    <row r="1411" s="38" customFormat="1"/>
    <row r="1412" s="38" customFormat="1"/>
    <row r="1413" s="38" customFormat="1"/>
    <row r="1414" s="38" customFormat="1"/>
    <row r="1415" s="38" customFormat="1"/>
    <row r="1416" s="38" customFormat="1"/>
    <row r="1417" s="38" customFormat="1"/>
    <row r="1418" s="38" customFormat="1"/>
    <row r="1419" s="38" customFormat="1"/>
    <row r="1420" s="38" customFormat="1"/>
    <row r="1421" s="38" customFormat="1"/>
    <row r="1422" s="38" customFormat="1"/>
    <row r="1423" s="38" customFormat="1"/>
    <row r="1424" s="38" customFormat="1"/>
    <row r="1425" s="38" customFormat="1"/>
    <row r="1426" s="38" customFormat="1"/>
    <row r="1427" s="38" customFormat="1"/>
    <row r="1428" s="38" customFormat="1"/>
    <row r="1429" s="38" customFormat="1"/>
    <row r="1430" s="38" customFormat="1"/>
    <row r="1431" s="38" customFormat="1"/>
    <row r="1432" s="38" customFormat="1"/>
    <row r="1433" s="38" customFormat="1"/>
    <row r="1434" s="38" customFormat="1"/>
    <row r="1435" s="38" customFormat="1"/>
    <row r="1436" s="38" customFormat="1"/>
    <row r="1437" s="38" customFormat="1"/>
    <row r="1438" s="38" customFormat="1"/>
    <row r="1439" s="38" customFormat="1"/>
    <row r="1440" s="38" customFormat="1"/>
    <row r="1441" s="38" customFormat="1"/>
    <row r="1442" s="38" customFormat="1"/>
    <row r="1443" s="38" customFormat="1"/>
    <row r="1444" s="38" customFormat="1"/>
    <row r="1445" s="38" customFormat="1"/>
    <row r="1446" s="38" customFormat="1"/>
    <row r="1447" s="38" customFormat="1"/>
    <row r="1448" s="38" customFormat="1"/>
    <row r="1449" s="38" customFormat="1"/>
    <row r="1450" s="38" customFormat="1"/>
    <row r="1451" s="38" customFormat="1"/>
    <row r="1452" s="38" customFormat="1"/>
    <row r="1453" s="38" customFormat="1"/>
    <row r="1454" s="38" customFormat="1"/>
    <row r="1455" s="38" customFormat="1"/>
    <row r="1456" s="38" customFormat="1"/>
    <row r="1457" s="38" customFormat="1"/>
    <row r="1458" s="38" customFormat="1"/>
    <row r="1459" s="38" customFormat="1"/>
    <row r="1460" s="38" customFormat="1"/>
    <row r="1461" s="38" customFormat="1"/>
    <row r="1462" s="38" customFormat="1"/>
    <row r="1463" s="38" customFormat="1"/>
    <row r="1464" s="38" customFormat="1"/>
    <row r="1465" s="38" customFormat="1"/>
    <row r="1466" s="38" customFormat="1"/>
    <row r="1467" s="38" customFormat="1"/>
    <row r="1468" s="38" customFormat="1"/>
    <row r="1469" s="38" customFormat="1"/>
    <row r="1470" s="38" customFormat="1"/>
    <row r="1471" s="38" customFormat="1"/>
    <row r="1472" s="38" customFormat="1"/>
    <row r="1473" s="38" customFormat="1"/>
    <row r="1474" s="38" customFormat="1"/>
    <row r="1475" s="38" customFormat="1"/>
    <row r="1476" s="38" customFormat="1"/>
    <row r="1477" s="38" customFormat="1"/>
    <row r="1478" s="38" customFormat="1"/>
    <row r="1479" s="38" customFormat="1"/>
    <row r="1480" s="38" customFormat="1"/>
    <row r="1481" s="38" customFormat="1"/>
    <row r="1482" s="38" customFormat="1"/>
    <row r="1483" s="38" customFormat="1"/>
    <row r="1484" s="38" customFormat="1"/>
    <row r="1485" s="38" customFormat="1"/>
    <row r="1486" s="38" customFormat="1"/>
    <row r="1487" s="38" customFormat="1"/>
    <row r="1488" s="38" customFormat="1"/>
    <row r="1489" s="38" customFormat="1"/>
    <row r="1490" s="38" customFormat="1"/>
    <row r="1491" s="38" customFormat="1"/>
    <row r="1492" s="38" customFormat="1"/>
    <row r="1493" s="38" customFormat="1"/>
    <row r="1494" s="38" customFormat="1"/>
    <row r="1495" s="38" customFormat="1"/>
    <row r="1496" s="38" customFormat="1"/>
    <row r="1497" s="38" customFormat="1"/>
    <row r="1498" s="38" customFormat="1"/>
    <row r="1499" s="38" customFormat="1"/>
    <row r="1500" s="38" customFormat="1"/>
    <row r="1501" s="38" customFormat="1"/>
    <row r="1502" s="38" customFormat="1"/>
    <row r="1503" s="38" customFormat="1"/>
    <row r="1504" s="38" customFormat="1"/>
    <row r="1505" s="38" customFormat="1"/>
    <row r="1506" s="38" customFormat="1"/>
    <row r="1507" s="38" customFormat="1"/>
    <row r="1508" s="38" customFormat="1"/>
    <row r="1509" s="38" customFormat="1"/>
    <row r="1510" s="38" customFormat="1"/>
    <row r="1511" s="38" customFormat="1"/>
    <row r="1512" s="38" customFormat="1"/>
    <row r="1513" s="38" customFormat="1"/>
    <row r="1514" s="38" customFormat="1"/>
    <row r="1515" s="38" customFormat="1"/>
    <row r="1516" s="38" customFormat="1"/>
    <row r="1517" s="38" customFormat="1"/>
    <row r="1518" s="38" customFormat="1"/>
    <row r="1519" s="38" customFormat="1"/>
    <row r="1520" s="38" customFormat="1"/>
    <row r="1521" s="38" customFormat="1"/>
    <row r="1522" s="38" customFormat="1"/>
    <row r="1523" s="38" customFormat="1"/>
    <row r="1524" s="38" customFormat="1"/>
    <row r="1525" s="38" customFormat="1"/>
    <row r="1526" s="38" customFormat="1"/>
    <row r="1527" s="38" customFormat="1"/>
    <row r="1528" s="38" customFormat="1"/>
    <row r="1529" s="38" customFormat="1"/>
    <row r="1530" s="38" customFormat="1"/>
    <row r="1531" s="38" customFormat="1"/>
    <row r="1532" s="38" customFormat="1"/>
    <row r="1533" s="38" customFormat="1"/>
    <row r="1534" s="38" customFormat="1"/>
    <row r="1535" s="38" customFormat="1"/>
    <row r="1536" s="38" customFormat="1"/>
    <row r="1537" s="38" customFormat="1"/>
    <row r="1538" s="38" customFormat="1"/>
    <row r="1539" s="38" customFormat="1"/>
    <row r="1540" s="38" customFormat="1"/>
    <row r="1541" s="38" customFormat="1"/>
    <row r="1542" s="38" customFormat="1"/>
    <row r="1543" s="38" customFormat="1"/>
    <row r="1544" s="38" customFormat="1"/>
    <row r="1545" s="38" customFormat="1"/>
    <row r="1546" s="38" customFormat="1"/>
    <row r="1547" s="38" customFormat="1"/>
    <row r="1548" s="38" customFormat="1"/>
    <row r="1549" s="38" customFormat="1"/>
    <row r="1550" s="38" customFormat="1"/>
    <row r="1551" s="38" customFormat="1"/>
    <row r="1552" s="38" customFormat="1"/>
    <row r="1553" s="38" customFormat="1"/>
    <row r="1554" s="38" customFormat="1"/>
    <row r="1555" s="38" customFormat="1"/>
    <row r="1556" s="38" customFormat="1"/>
    <row r="1557" s="38" customFormat="1"/>
    <row r="1558" s="38" customFormat="1"/>
    <row r="1559" s="38" customFormat="1"/>
    <row r="1560" s="38" customFormat="1"/>
    <row r="1561" s="38" customFormat="1"/>
    <row r="1562" s="38" customFormat="1"/>
    <row r="1563" s="38" customFormat="1"/>
    <row r="1564" s="38" customFormat="1"/>
    <row r="1565" s="38" customFormat="1"/>
    <row r="1566" s="38" customFormat="1"/>
    <row r="1567" s="38" customFormat="1"/>
    <row r="1568" s="38" customFormat="1"/>
    <row r="1569" s="38" customFormat="1"/>
    <row r="1570" s="38" customFormat="1"/>
    <row r="1571" s="38" customFormat="1"/>
    <row r="1572" s="38" customFormat="1"/>
    <row r="1573" s="38" customFormat="1"/>
    <row r="1574" s="38" customFormat="1"/>
    <row r="1575" s="38" customFormat="1"/>
    <row r="1576" s="38" customFormat="1"/>
    <row r="1577" s="38" customFormat="1"/>
    <row r="1578" s="38" customFormat="1"/>
    <row r="1579" s="38" customFormat="1"/>
    <row r="1580" s="38" customFormat="1"/>
    <row r="1581" s="38" customFormat="1"/>
    <row r="1582" s="38" customFormat="1"/>
    <row r="1583" s="38" customFormat="1"/>
    <row r="1584" s="38" customFormat="1"/>
    <row r="1585" s="38" customFormat="1"/>
    <row r="1586" s="38" customFormat="1"/>
    <row r="1587" s="38" customFormat="1"/>
    <row r="1588" s="38" customFormat="1"/>
    <row r="1589" s="38" customFormat="1"/>
    <row r="1590" s="38" customFormat="1"/>
    <row r="1591" s="38" customFormat="1"/>
    <row r="1592" s="38" customFormat="1"/>
    <row r="1593" s="38" customFormat="1"/>
    <row r="1594" s="38" customFormat="1"/>
    <row r="1595" s="38" customFormat="1"/>
    <row r="1596" s="38" customFormat="1"/>
    <row r="1597" s="38" customFormat="1"/>
    <row r="1598" s="38" customFormat="1"/>
    <row r="1599" s="38" customFormat="1"/>
    <row r="1600" s="38" customFormat="1"/>
    <row r="1601" s="38" customFormat="1"/>
    <row r="1602" s="38" customFormat="1"/>
    <row r="1603" s="38" customFormat="1"/>
    <row r="1604" s="38" customFormat="1"/>
    <row r="1605" s="38" customFormat="1"/>
    <row r="1606" s="38" customFormat="1"/>
    <row r="1607" s="38" customFormat="1"/>
    <row r="1608" s="38" customFormat="1"/>
    <row r="1609" s="38" customFormat="1"/>
    <row r="1610" s="38" customFormat="1"/>
    <row r="1611" s="38" customFormat="1"/>
    <row r="1612" s="38" customFormat="1"/>
    <row r="1613" s="38" customFormat="1"/>
    <row r="1614" s="38" customFormat="1"/>
    <row r="1615" s="38" customFormat="1"/>
    <row r="1616" s="38" customFormat="1"/>
    <row r="1617" s="38" customFormat="1"/>
    <row r="1618" s="38" customFormat="1"/>
    <row r="1619" s="38" customFormat="1"/>
    <row r="1620" s="38" customFormat="1"/>
    <row r="1621" s="38" customFormat="1"/>
    <row r="1622" s="38" customFormat="1"/>
    <row r="1623" s="38" customFormat="1"/>
    <row r="1624" s="38" customFormat="1"/>
    <row r="1625" s="38" customFormat="1"/>
    <row r="1626" s="38" customFormat="1"/>
    <row r="1627" s="38" customFormat="1"/>
    <row r="1628" s="38" customFormat="1"/>
    <row r="1629" s="38" customFormat="1"/>
    <row r="1630" s="38" customFormat="1"/>
    <row r="1631" s="38" customFormat="1"/>
    <row r="1632" s="38" customFormat="1"/>
    <row r="1633" s="38" customFormat="1"/>
    <row r="1634" s="38" customFormat="1"/>
    <row r="1635" s="38" customFormat="1"/>
    <row r="1636" s="38" customFormat="1"/>
    <row r="1637" s="38" customFormat="1"/>
    <row r="1638" s="38" customFormat="1"/>
    <row r="1639" s="38" customFormat="1"/>
    <row r="1640" s="38" customFormat="1"/>
    <row r="1641" s="38" customFormat="1"/>
    <row r="1642" s="38" customFormat="1"/>
    <row r="1643" s="38" customFormat="1"/>
    <row r="1644" s="38" customFormat="1"/>
    <row r="1645" s="38" customFormat="1"/>
    <row r="1646" s="38" customFormat="1"/>
    <row r="1647" s="38" customFormat="1"/>
    <row r="1648" s="38" customFormat="1"/>
    <row r="1649" s="38" customFormat="1"/>
    <row r="1650" s="38" customFormat="1"/>
    <row r="1651" s="38" customFormat="1"/>
    <row r="1652" s="38" customFormat="1"/>
    <row r="1653" s="38" customFormat="1"/>
    <row r="1654" s="38" customFormat="1"/>
    <row r="1655" s="38" customFormat="1"/>
    <row r="1656" s="38" customFormat="1"/>
    <row r="1657" s="38" customFormat="1"/>
    <row r="1658" s="38" customFormat="1"/>
    <row r="1659" s="38" customFormat="1"/>
    <row r="1660" s="38" customFormat="1"/>
    <row r="1661" s="38" customFormat="1"/>
    <row r="1662" s="38" customFormat="1"/>
    <row r="1663" s="38" customFormat="1"/>
    <row r="1664" s="38" customFormat="1"/>
    <row r="1665" s="38" customFormat="1"/>
    <row r="1666" s="38" customFormat="1"/>
    <row r="1667" s="38" customFormat="1"/>
    <row r="1668" s="38" customFormat="1"/>
    <row r="1669" s="38" customFormat="1"/>
    <row r="1670" s="38" customFormat="1"/>
    <row r="1671" s="38" customFormat="1"/>
    <row r="1672" s="38" customFormat="1"/>
    <row r="1673" s="38" customFormat="1"/>
    <row r="1674" s="38" customFormat="1"/>
    <row r="1675" s="38" customFormat="1"/>
    <row r="1676" s="38" customFormat="1"/>
    <row r="1677" s="38" customFormat="1"/>
    <row r="1678" s="38" customFormat="1"/>
    <row r="1679" s="38" customFormat="1"/>
    <row r="1680" s="38" customFormat="1"/>
    <row r="1681" s="38" customFormat="1"/>
    <row r="1682" s="38" customFormat="1"/>
    <row r="1683" s="38" customFormat="1"/>
    <row r="1684" s="38" customFormat="1"/>
    <row r="1685" s="38" customFormat="1"/>
    <row r="1686" s="38" customFormat="1"/>
    <row r="1687" s="38" customFormat="1"/>
    <row r="1688" s="38" customFormat="1"/>
    <row r="1689" s="38" customFormat="1"/>
    <row r="1690" s="38" customFormat="1"/>
    <row r="1691" s="38" customFormat="1"/>
    <row r="1692" s="38" customFormat="1"/>
    <row r="1693" s="38" customFormat="1"/>
    <row r="1694" s="38" customFormat="1"/>
    <row r="1695" s="38" customFormat="1"/>
    <row r="1696" s="38" customFormat="1"/>
    <row r="1697" s="38" customFormat="1"/>
    <row r="1698" s="38" customFormat="1"/>
    <row r="1699" s="38" customFormat="1"/>
    <row r="1700" s="38" customFormat="1"/>
    <row r="1701" s="38" customFormat="1"/>
    <row r="1702" s="38" customFormat="1"/>
    <row r="1703" s="38" customFormat="1"/>
    <row r="1704" s="38" customFormat="1"/>
    <row r="1705" s="38" customFormat="1"/>
    <row r="1706" s="38" customFormat="1"/>
    <row r="1707" s="38" customFormat="1"/>
    <row r="1708" s="38" customFormat="1"/>
    <row r="1709" s="38" customFormat="1"/>
    <row r="1710" s="38" customFormat="1"/>
    <row r="1711" s="38" customFormat="1"/>
    <row r="1712" s="38" customFormat="1"/>
    <row r="1713" s="38" customFormat="1"/>
    <row r="1714" s="38" customFormat="1"/>
    <row r="1715" s="38" customFormat="1"/>
    <row r="1716" s="38" customFormat="1"/>
    <row r="1717" s="38" customFormat="1"/>
    <row r="1718" s="38" customFormat="1"/>
    <row r="1719" s="38" customFormat="1"/>
    <row r="1720" s="38" customFormat="1"/>
    <row r="1721" s="38" customFormat="1"/>
    <row r="1722" s="38" customFormat="1"/>
    <row r="1723" s="38" customFormat="1"/>
    <row r="1724" s="38" customFormat="1"/>
    <row r="1725" s="38" customFormat="1"/>
    <row r="1726" s="38" customFormat="1"/>
    <row r="1727" s="38" customFormat="1"/>
    <row r="1728" s="38" customFormat="1"/>
    <row r="1729" s="38" customFormat="1"/>
    <row r="1730" s="38" customFormat="1"/>
    <row r="1731" s="38" customFormat="1"/>
    <row r="1732" s="38" customFormat="1"/>
    <row r="1733" s="38" customFormat="1"/>
    <row r="1734" s="38" customFormat="1"/>
    <row r="1735" s="38" customFormat="1"/>
    <row r="1736" s="38" customFormat="1"/>
    <row r="1737" s="38" customFormat="1"/>
    <row r="1738" s="38" customFormat="1"/>
    <row r="1739" s="38" customFormat="1"/>
    <row r="1740" s="38" customFormat="1"/>
    <row r="1741" s="38" customFormat="1"/>
    <row r="1742" s="38" customFormat="1"/>
    <row r="1743" s="38" customFormat="1"/>
    <row r="1744" s="38" customFormat="1"/>
    <row r="1745" s="38" customFormat="1"/>
    <row r="1746" s="38" customFormat="1"/>
    <row r="1747" s="38" customFormat="1"/>
    <row r="1748" s="38" customFormat="1"/>
    <row r="1749" s="38" customFormat="1"/>
    <row r="1750" s="38" customFormat="1"/>
    <row r="1751" s="38" customFormat="1"/>
    <row r="1752" s="38" customFormat="1"/>
    <row r="1753" s="38" customFormat="1"/>
    <row r="1754" s="38" customFormat="1"/>
    <row r="1755" s="38" customFormat="1"/>
    <row r="1756" s="38" customFormat="1"/>
    <row r="1757" s="38" customFormat="1"/>
    <row r="1758" s="38" customFormat="1"/>
    <row r="1759" s="38" customFormat="1"/>
    <row r="1760" s="38" customFormat="1"/>
    <row r="1761" s="38" customFormat="1"/>
    <row r="1762" s="38" customFormat="1"/>
    <row r="1763" s="38" customFormat="1"/>
    <row r="1764" s="38" customFormat="1"/>
    <row r="1765" s="38" customFormat="1"/>
    <row r="1766" s="38" customFormat="1"/>
    <row r="1767" s="38" customFormat="1"/>
    <row r="1768" s="38" customFormat="1"/>
    <row r="1769" s="38" customFormat="1"/>
    <row r="1770" s="38" customFormat="1"/>
    <row r="1771" s="38" customFormat="1"/>
    <row r="1772" s="38" customFormat="1"/>
    <row r="1773" s="38" customFormat="1"/>
    <row r="1774" s="38" customFormat="1"/>
    <row r="1775" s="38" customFormat="1"/>
    <row r="1776" s="38" customFormat="1"/>
    <row r="1777" s="38" customFormat="1"/>
    <row r="1778" s="38" customFormat="1"/>
    <row r="1779" s="38" customFormat="1"/>
    <row r="1780" s="38" customFormat="1"/>
    <row r="1781" s="38" customFormat="1"/>
    <row r="1782" s="38" customFormat="1"/>
    <row r="1783" s="38" customFormat="1"/>
    <row r="1784" s="38" customFormat="1"/>
    <row r="1785" s="38" customFormat="1"/>
    <row r="1786" s="38" customFormat="1"/>
    <row r="1787" s="38" customFormat="1"/>
    <row r="1788" s="38" customFormat="1"/>
    <row r="1789" s="38" customFormat="1"/>
    <row r="1790" s="38" customFormat="1"/>
    <row r="1791" s="38" customFormat="1"/>
    <row r="1792" s="38" customFormat="1"/>
    <row r="1793" s="38" customFormat="1"/>
    <row r="1794" s="38" customFormat="1"/>
    <row r="1795" s="38" customFormat="1"/>
    <row r="1796" s="38" customFormat="1"/>
    <row r="1797" s="38" customFormat="1"/>
    <row r="1798" s="38" customFormat="1"/>
    <row r="1799" s="38" customFormat="1"/>
    <row r="1800" s="38" customFormat="1"/>
    <row r="1801" s="38" customFormat="1"/>
    <row r="1802" s="38" customFormat="1"/>
    <row r="1803" s="38" customFormat="1"/>
    <row r="1804" s="38" customFormat="1"/>
    <row r="1805" s="38" customFormat="1"/>
    <row r="1806" s="38" customFormat="1"/>
    <row r="1807" s="38" customFormat="1"/>
    <row r="1808" s="38" customFormat="1"/>
    <row r="1809" s="38" customFormat="1"/>
    <row r="1810" s="38" customFormat="1"/>
    <row r="1811" s="38" customFormat="1"/>
    <row r="1812" s="38" customFormat="1"/>
    <row r="1813" s="38" customFormat="1"/>
    <row r="1814" s="38" customFormat="1"/>
    <row r="1815" s="38" customFormat="1"/>
    <row r="1816" s="38" customFormat="1"/>
    <row r="1817" s="38" customFormat="1"/>
    <row r="1818" s="38" customFormat="1"/>
    <row r="1819" s="38" customFormat="1"/>
    <row r="1820" s="38" customFormat="1"/>
    <row r="1821" s="38" customFormat="1"/>
    <row r="1822" s="38" customFormat="1"/>
    <row r="1823" s="38" customFormat="1"/>
    <row r="1824" s="38" customFormat="1"/>
    <row r="1825" s="38" customFormat="1"/>
    <row r="1826" s="38" customFormat="1"/>
    <row r="1827" s="38" customFormat="1"/>
    <row r="1828" s="38" customFormat="1"/>
    <row r="1829" s="38" customFormat="1"/>
    <row r="1830" s="38" customFormat="1"/>
    <row r="1831" s="38" customFormat="1"/>
    <row r="1832" s="38" customFormat="1"/>
    <row r="1833" s="38" customFormat="1"/>
    <row r="1834" s="38" customFormat="1"/>
    <row r="1835" s="38" customFormat="1"/>
    <row r="1836" s="38" customFormat="1"/>
    <row r="1837" s="38" customFormat="1"/>
    <row r="1838" s="38" customFormat="1"/>
    <row r="1839" s="38" customFormat="1"/>
    <row r="1840" s="38" customFormat="1"/>
    <row r="1841" s="38" customFormat="1"/>
    <row r="1842" s="38" customFormat="1"/>
    <row r="1843" s="38" customFormat="1"/>
    <row r="1844" s="38" customFormat="1"/>
    <row r="1845" s="38" customFormat="1"/>
    <row r="1846" s="38" customFormat="1"/>
    <row r="1847" s="38" customFormat="1"/>
    <row r="1848" s="38" customFormat="1"/>
    <row r="1849" s="38" customFormat="1"/>
    <row r="1850" s="38" customFormat="1"/>
    <row r="1851" s="38" customFormat="1"/>
    <row r="1852" s="38" customFormat="1"/>
    <row r="1853" s="38" customFormat="1"/>
    <row r="1854" s="38" customFormat="1"/>
    <row r="1855" s="38" customFormat="1"/>
    <row r="1856" s="38" customFormat="1"/>
    <row r="1857" s="38" customFormat="1"/>
    <row r="1858" s="38" customFormat="1"/>
    <row r="1859" s="38" customFormat="1"/>
    <row r="1860" s="38" customFormat="1"/>
    <row r="1861" s="38" customFormat="1"/>
    <row r="1862" s="38" customFormat="1"/>
    <row r="1863" s="38" customFormat="1"/>
    <row r="1864" s="38" customFormat="1"/>
    <row r="1865" s="38" customFormat="1"/>
    <row r="1866" s="38" customFormat="1"/>
    <row r="1867" s="38" customFormat="1"/>
    <row r="1868" s="38" customFormat="1"/>
    <row r="1869" s="38" customFormat="1"/>
    <row r="1870" s="38" customFormat="1"/>
    <row r="1871" s="38" customFormat="1"/>
    <row r="1872" s="38" customFormat="1"/>
    <row r="1873" s="38" customFormat="1"/>
    <row r="1874" s="38" customFormat="1"/>
    <row r="1875" s="38" customFormat="1"/>
    <row r="1876" s="38" customFormat="1"/>
    <row r="1877" s="38" customFormat="1"/>
    <row r="1878" s="38" customFormat="1"/>
    <row r="1879" s="38" customFormat="1"/>
    <row r="1880" s="38" customFormat="1"/>
    <row r="1881" s="38" customFormat="1"/>
    <row r="1882" s="38" customFormat="1"/>
    <row r="1883" s="38" customFormat="1"/>
    <row r="1884" s="38" customFormat="1"/>
    <row r="1885" s="38" customFormat="1"/>
    <row r="1886" s="38" customFormat="1"/>
    <row r="1887" s="38" customFormat="1"/>
    <row r="1888" s="38" customFormat="1"/>
    <row r="1889" s="38" customFormat="1"/>
    <row r="1890" s="38" customFormat="1"/>
    <row r="1891" s="38" customFormat="1"/>
    <row r="1892" s="38" customFormat="1"/>
    <row r="1893" s="38" customFormat="1"/>
    <row r="1894" s="38" customFormat="1"/>
    <row r="1895" s="38" customFormat="1"/>
    <row r="1896" s="38" customFormat="1"/>
    <row r="1897" s="38" customFormat="1"/>
    <row r="1898" s="38" customFormat="1"/>
    <row r="1899" s="38" customFormat="1"/>
    <row r="1900" s="38" customFormat="1"/>
    <row r="1901" s="38" customFormat="1"/>
    <row r="1902" s="38" customFormat="1"/>
    <row r="1903" s="38" customFormat="1"/>
    <row r="1904" s="38" customFormat="1"/>
    <row r="1905" s="38" customFormat="1"/>
    <row r="1906" s="38" customFormat="1"/>
    <row r="1907" s="38" customFormat="1"/>
    <row r="1908" s="38" customFormat="1"/>
    <row r="1909" s="38" customFormat="1"/>
    <row r="1910" s="38" customFormat="1"/>
    <row r="1911" s="38" customFormat="1"/>
    <row r="1912" s="38" customFormat="1"/>
    <row r="1913" s="38" customFormat="1"/>
    <row r="1914" s="38" customFormat="1"/>
    <row r="1915" s="38" customFormat="1"/>
    <row r="1916" s="38" customFormat="1"/>
    <row r="1917" s="38" customFormat="1"/>
    <row r="1918" s="38" customFormat="1"/>
    <row r="1919" s="38" customFormat="1"/>
    <row r="1920" s="38" customFormat="1"/>
    <row r="1921" s="38" customFormat="1"/>
    <row r="1922" s="38" customFormat="1"/>
    <row r="1923" s="38" customFormat="1"/>
    <row r="1924" s="38" customFormat="1"/>
    <row r="1925" s="38" customFormat="1"/>
    <row r="1926" s="38" customFormat="1"/>
    <row r="1927" s="38" customFormat="1"/>
    <row r="1928" s="38" customFormat="1"/>
    <row r="1929" s="38" customFormat="1"/>
    <row r="1930" s="38" customFormat="1"/>
    <row r="1931" s="38" customFormat="1"/>
    <row r="1932" s="38" customFormat="1"/>
    <row r="1933" s="38" customFormat="1"/>
    <row r="1934" s="38" customFormat="1"/>
    <row r="1935" s="38" customFormat="1"/>
    <row r="1936" s="38" customFormat="1"/>
    <row r="1937" s="38" customFormat="1"/>
    <row r="1938" s="38" customFormat="1"/>
    <row r="1939" s="38" customFormat="1"/>
    <row r="1940" s="38" customFormat="1"/>
    <row r="1941" s="38" customFormat="1"/>
    <row r="1942" s="38" customFormat="1"/>
    <row r="1943" s="38" customFormat="1"/>
    <row r="1944" s="38" customFormat="1"/>
    <row r="1945" s="38" customFormat="1"/>
    <row r="1946" s="38" customFormat="1"/>
    <row r="1947" s="38" customFormat="1"/>
    <row r="1948" s="38" customFormat="1"/>
    <row r="1949" s="38" customFormat="1"/>
    <row r="1950" s="38" customFormat="1"/>
    <row r="1951" s="38" customFormat="1"/>
    <row r="1952" s="38" customFormat="1"/>
    <row r="1953" s="38" customFormat="1"/>
    <row r="1954" s="38" customFormat="1"/>
    <row r="1955" s="38" customFormat="1"/>
    <row r="1956" s="38" customFormat="1"/>
    <row r="1957" s="38" customFormat="1"/>
    <row r="1958" s="38" customFormat="1"/>
    <row r="1959" s="38" customFormat="1"/>
    <row r="1960" s="38" customFormat="1"/>
    <row r="1961" s="38" customFormat="1"/>
    <row r="1962" s="38" customFormat="1"/>
    <row r="1963" s="38" customFormat="1"/>
    <row r="1964" s="38" customFormat="1"/>
    <row r="1965" s="38" customFormat="1"/>
    <row r="1966" s="38" customFormat="1"/>
    <row r="1967" s="38" customFormat="1"/>
    <row r="1968" s="38" customFormat="1"/>
    <row r="1969" s="38" customFormat="1"/>
    <row r="1970" s="38" customFormat="1"/>
    <row r="1971" s="38" customFormat="1"/>
    <row r="1972" s="38" customFormat="1"/>
    <row r="1973" s="38" customFormat="1"/>
    <row r="1974" s="38" customFormat="1"/>
    <row r="1975" s="38" customFormat="1"/>
    <row r="1976" s="38" customFormat="1"/>
    <row r="1977" s="38" customFormat="1"/>
    <row r="1978" s="38" customFormat="1"/>
    <row r="1979" s="38" customFormat="1"/>
    <row r="1980" s="38" customFormat="1"/>
    <row r="1981" s="38" customFormat="1"/>
    <row r="1982" s="38" customFormat="1"/>
    <row r="1983" s="38" customFormat="1"/>
    <row r="1984" s="38" customFormat="1"/>
    <row r="1985" s="38" customFormat="1"/>
    <row r="1986" s="38" customFormat="1"/>
    <row r="1987" s="38" customFormat="1"/>
    <row r="1988" s="38" customFormat="1"/>
    <row r="1989" s="38" customFormat="1"/>
    <row r="1990" s="38" customFormat="1"/>
    <row r="1991" s="38" customFormat="1"/>
    <row r="1992" s="38" customFormat="1"/>
    <row r="1993" s="38" customFormat="1"/>
    <row r="1994" s="38" customFormat="1"/>
    <row r="1995" s="38" customFormat="1"/>
    <row r="1996" s="38" customFormat="1"/>
    <row r="1997" s="38" customFormat="1"/>
    <row r="1998" s="38" customFormat="1"/>
    <row r="1999" s="38" customFormat="1"/>
    <row r="2000" s="38" customFormat="1"/>
    <row r="2001" s="38" customFormat="1"/>
    <row r="2002" s="38" customFormat="1"/>
    <row r="2003" s="38" customFormat="1"/>
    <row r="2004" s="38" customFormat="1"/>
    <row r="2005" s="38" customFormat="1"/>
    <row r="2006" s="38" customFormat="1"/>
    <row r="2007" s="38" customFormat="1"/>
    <row r="2008" s="38" customFormat="1"/>
    <row r="2009" s="38" customFormat="1"/>
    <row r="2010" s="38" customFormat="1"/>
    <row r="2011" s="38" customFormat="1"/>
    <row r="2012" s="38" customFormat="1"/>
    <row r="2013" s="38" customFormat="1"/>
    <row r="2014" s="38" customFormat="1"/>
    <row r="2015" s="38" customFormat="1"/>
    <row r="2016" s="38" customFormat="1"/>
    <row r="2017" s="38" customFormat="1"/>
    <row r="2018" s="38" customFormat="1"/>
    <row r="2019" s="38" customFormat="1"/>
    <row r="2020" s="38" customFormat="1"/>
    <row r="2021" s="38" customFormat="1"/>
    <row r="2022" s="38" customFormat="1"/>
    <row r="2023" s="38" customFormat="1"/>
    <row r="2024" s="38" customFormat="1"/>
    <row r="2025" s="38" customFormat="1"/>
    <row r="2026" s="38" customFormat="1"/>
    <row r="2027" s="38" customFormat="1"/>
    <row r="2028" s="38" customFormat="1"/>
    <row r="2029" s="38" customFormat="1"/>
    <row r="2030" s="38" customFormat="1"/>
    <row r="2031" s="38" customFormat="1"/>
    <row r="2032" s="38" customFormat="1"/>
    <row r="2033" s="38" customFormat="1"/>
    <row r="2034" s="38" customFormat="1"/>
    <row r="2035" s="38" customFormat="1"/>
    <row r="2036" s="38" customFormat="1"/>
    <row r="2037" s="38" customFormat="1"/>
    <row r="2038" s="38" customFormat="1"/>
    <row r="2039" s="38" customFormat="1"/>
    <row r="2040" s="38" customFormat="1"/>
    <row r="2041" s="38" customFormat="1"/>
    <row r="2042" s="38" customFormat="1"/>
    <row r="2043" s="38" customFormat="1"/>
    <row r="2044" s="38" customFormat="1"/>
    <row r="2045" s="38" customFormat="1"/>
    <row r="2046" s="38" customFormat="1"/>
    <row r="2047" s="38" customFormat="1"/>
    <row r="2048" s="38" customFormat="1"/>
    <row r="2049" s="38" customFormat="1"/>
    <row r="2050" s="38" customFormat="1"/>
    <row r="2051" s="38" customFormat="1"/>
    <row r="2052" s="38" customFormat="1"/>
    <row r="2053" s="38" customFormat="1"/>
    <row r="2054" s="38" customFormat="1"/>
    <row r="2055" s="38" customFormat="1"/>
    <row r="2056" s="38" customFormat="1"/>
    <row r="2057" s="38" customFormat="1"/>
    <row r="2058" s="38" customFormat="1"/>
    <row r="2059" s="38" customFormat="1"/>
    <row r="2060" s="38" customFormat="1"/>
    <row r="2061" s="38" customFormat="1"/>
    <row r="2062" s="38" customFormat="1"/>
    <row r="2063" s="38" customFormat="1"/>
    <row r="2064" s="38" customFormat="1"/>
    <row r="2065" s="38" customFormat="1"/>
    <row r="2066" s="38" customFormat="1"/>
    <row r="2067" s="38" customFormat="1"/>
    <row r="2068" s="38" customFormat="1"/>
    <row r="2069" s="38" customFormat="1"/>
    <row r="2070" s="38" customFormat="1"/>
    <row r="2071" s="38" customFormat="1"/>
    <row r="2072" s="38" customFormat="1"/>
    <row r="2073" s="38" customFormat="1"/>
    <row r="2074" s="38" customFormat="1"/>
    <row r="2075" s="38" customFormat="1"/>
    <row r="2076" s="38" customFormat="1"/>
    <row r="2077" s="38" customFormat="1"/>
    <row r="2078" s="38" customFormat="1"/>
    <row r="2079" s="38" customFormat="1"/>
    <row r="2080" s="38" customFormat="1"/>
    <row r="2081" s="38" customFormat="1"/>
    <row r="2082" s="38" customFormat="1"/>
    <row r="2083" s="38" customFormat="1"/>
    <row r="2084" s="38" customFormat="1"/>
    <row r="2085" s="38" customFormat="1"/>
    <row r="2086" s="38" customFormat="1"/>
    <row r="2087" s="38" customFormat="1"/>
    <row r="2088" s="38" customFormat="1"/>
    <row r="2089" s="38" customFormat="1"/>
    <row r="2090" s="38" customFormat="1"/>
    <row r="2091" s="38" customFormat="1"/>
    <row r="2092" s="38" customFormat="1"/>
    <row r="2093" s="38" customFormat="1"/>
    <row r="2094" s="38" customFormat="1"/>
    <row r="2095" s="38" customFormat="1"/>
    <row r="2096" s="38" customFormat="1"/>
    <row r="2097" s="38" customFormat="1"/>
    <row r="2098" s="38" customFormat="1"/>
    <row r="2099" s="38" customFormat="1"/>
    <row r="2100" s="38" customFormat="1"/>
    <row r="2101" s="38" customFormat="1"/>
    <row r="2102" s="38" customFormat="1"/>
    <row r="2103" s="38" customFormat="1"/>
    <row r="2104" s="38" customFormat="1"/>
    <row r="2105" s="38" customFormat="1"/>
    <row r="2106" s="38" customFormat="1"/>
    <row r="2107" s="38" customFormat="1"/>
    <row r="2108" s="38" customFormat="1"/>
    <row r="2109" s="38" customFormat="1"/>
    <row r="2110" s="38" customFormat="1"/>
    <row r="2111" s="38" customFormat="1"/>
    <row r="2112" s="38" customFormat="1"/>
    <row r="2113" s="38" customFormat="1"/>
    <row r="2114" s="38" customFormat="1"/>
    <row r="2115" s="38" customFormat="1"/>
    <row r="2116" s="38" customFormat="1"/>
    <row r="2117" s="38" customFormat="1"/>
    <row r="2118" s="38" customFormat="1"/>
    <row r="2119" s="38" customFormat="1"/>
    <row r="2120" s="38" customFormat="1"/>
    <row r="2121" s="38" customFormat="1"/>
    <row r="2122" s="38" customFormat="1"/>
    <row r="2123" s="38" customFormat="1"/>
    <row r="2124" s="38" customFormat="1"/>
    <row r="2125" s="38" customFormat="1"/>
    <row r="2126" s="38" customFormat="1"/>
    <row r="2127" s="38" customFormat="1"/>
    <row r="2128" s="38" customFormat="1"/>
    <row r="2129" s="38" customFormat="1"/>
    <row r="2130" s="38" customFormat="1"/>
    <row r="2131" s="38" customFormat="1"/>
    <row r="2132" s="38" customFormat="1"/>
    <row r="2133" s="38" customFormat="1"/>
    <row r="2134" s="38" customFormat="1"/>
    <row r="2135" s="38" customFormat="1"/>
    <row r="2136" s="38" customFormat="1"/>
    <row r="2137" s="38" customFormat="1"/>
    <row r="2138" s="38" customFormat="1"/>
    <row r="2139" s="38" customFormat="1"/>
    <row r="2140" s="38" customFormat="1"/>
    <row r="2141" s="38" customFormat="1"/>
    <row r="2142" s="38" customFormat="1"/>
    <row r="2143" s="38" customFormat="1"/>
    <row r="2144" s="38" customFormat="1"/>
    <row r="2145" s="38" customFormat="1"/>
    <row r="2146" s="38" customFormat="1"/>
    <row r="2147" s="38" customFormat="1"/>
    <row r="2148" s="38" customFormat="1"/>
    <row r="2149" s="38" customFormat="1"/>
    <row r="2150" s="38" customFormat="1"/>
    <row r="2151" s="38" customFormat="1"/>
    <row r="2152" s="38" customFormat="1"/>
    <row r="2153" s="38" customFormat="1"/>
    <row r="2154" s="38" customFormat="1"/>
    <row r="2155" s="38" customFormat="1"/>
    <row r="2156" s="38" customFormat="1"/>
    <row r="2157" s="38" customFormat="1"/>
    <row r="2158" s="38" customFormat="1"/>
    <row r="2159" s="38" customFormat="1"/>
    <row r="2160" s="38" customFormat="1"/>
    <row r="2161" spans="1:10" s="52" customFormat="1">
      <c r="A2161" s="38"/>
      <c r="B2161" s="38"/>
      <c r="C2161" s="38"/>
      <c r="D2161" s="38"/>
      <c r="E2161" s="38"/>
      <c r="F2161" s="38"/>
      <c r="G2161" s="38"/>
      <c r="H2161" s="38"/>
      <c r="I2161" s="38"/>
      <c r="J2161" s="38"/>
    </row>
    <row r="2162" spans="1:10" s="52" customFormat="1">
      <c r="A2162" s="38"/>
      <c r="B2162" s="38"/>
      <c r="C2162" s="38"/>
      <c r="D2162" s="38"/>
      <c r="E2162" s="38"/>
      <c r="F2162" s="38"/>
      <c r="G2162" s="38"/>
      <c r="H2162" s="38"/>
      <c r="I2162" s="38"/>
      <c r="J2162" s="38"/>
    </row>
    <row r="2163" spans="1:10" s="52" customFormat="1">
      <c r="A2163" s="38"/>
      <c r="B2163" s="38"/>
      <c r="C2163" s="38"/>
      <c r="D2163" s="38"/>
      <c r="E2163" s="38"/>
      <c r="F2163" s="38"/>
      <c r="G2163" s="38"/>
      <c r="H2163" s="38"/>
      <c r="I2163" s="38"/>
      <c r="J2163" s="38"/>
    </row>
    <row r="2164" spans="1:10" s="52" customFormat="1">
      <c r="A2164" s="38"/>
      <c r="B2164" s="38"/>
      <c r="C2164" s="38"/>
      <c r="D2164" s="38"/>
      <c r="E2164" s="38"/>
      <c r="F2164" s="38"/>
      <c r="G2164" s="38"/>
      <c r="H2164" s="38"/>
      <c r="I2164" s="38"/>
      <c r="J2164" s="38"/>
    </row>
    <row r="2165" spans="1:10" s="52" customFormat="1">
      <c r="A2165" s="38"/>
      <c r="B2165" s="38"/>
      <c r="C2165" s="38"/>
      <c r="D2165" s="38"/>
      <c r="E2165" s="38"/>
      <c r="F2165" s="38"/>
      <c r="G2165" s="38"/>
      <c r="H2165" s="38"/>
      <c r="I2165" s="38"/>
      <c r="J2165" s="38"/>
    </row>
    <row r="2166" spans="1:10" s="52" customFormat="1">
      <c r="A2166" s="38"/>
      <c r="B2166" s="38"/>
      <c r="C2166" s="38"/>
      <c r="D2166" s="38"/>
      <c r="E2166" s="38"/>
      <c r="F2166" s="38"/>
      <c r="G2166" s="38"/>
      <c r="H2166" s="38"/>
      <c r="I2166" s="38"/>
      <c r="J2166" s="38"/>
    </row>
    <row r="2167" spans="1:10" s="52" customFormat="1">
      <c r="A2167" s="38"/>
      <c r="B2167" s="38"/>
      <c r="C2167" s="38"/>
      <c r="D2167" s="38"/>
      <c r="E2167" s="38"/>
      <c r="F2167" s="38"/>
      <c r="G2167" s="38"/>
      <c r="H2167" s="38"/>
      <c r="I2167" s="38"/>
      <c r="J2167" s="38"/>
    </row>
    <row r="2168" spans="1:10" s="52" customFormat="1">
      <c r="A2168" s="38"/>
      <c r="B2168" s="38"/>
      <c r="C2168" s="38"/>
      <c r="D2168" s="38"/>
      <c r="E2168" s="38"/>
      <c r="F2168" s="38"/>
      <c r="G2168" s="38"/>
      <c r="H2168" s="38"/>
      <c r="I2168" s="38"/>
      <c r="J2168" s="38"/>
    </row>
    <row r="2169" spans="1:10" s="52" customFormat="1"/>
    <row r="2170" spans="1:10" s="52" customFormat="1"/>
    <row r="2171" spans="1:10" s="52" customFormat="1"/>
    <row r="2172" spans="1:10" s="52" customFormat="1"/>
    <row r="2173" spans="1:10" s="52" customFormat="1"/>
    <row r="2174" spans="1:10" s="52" customFormat="1"/>
    <row r="2175" spans="1:10" s="52" customFormat="1"/>
    <row r="2176" spans="1:10" s="52" customFormat="1"/>
    <row r="2177" s="52" customFormat="1"/>
    <row r="2178" s="52" customFormat="1"/>
    <row r="2179" s="52" customFormat="1"/>
    <row r="2180" s="52" customFormat="1"/>
    <row r="2181" s="52" customFormat="1"/>
    <row r="2182" s="52" customFormat="1"/>
    <row r="2183" s="52" customFormat="1"/>
    <row r="2184" s="52" customFormat="1"/>
    <row r="2185" s="52" customFormat="1"/>
    <row r="2186" s="52" customFormat="1"/>
    <row r="2187" s="52" customFormat="1"/>
    <row r="2188" s="52" customFormat="1"/>
    <row r="2189" s="52" customFormat="1"/>
    <row r="2190" s="52" customFormat="1"/>
    <row r="2191" s="52" customFormat="1"/>
    <row r="2192" s="52" customFormat="1"/>
    <row r="2193" s="52" customFormat="1"/>
    <row r="2194" s="52" customFormat="1"/>
    <row r="2195" s="52" customFormat="1"/>
    <row r="2196" s="52" customFormat="1"/>
    <row r="2197" s="52" customFormat="1"/>
    <row r="2198" s="52" customFormat="1"/>
    <row r="2199" s="52" customFormat="1"/>
    <row r="2200" s="52" customFormat="1"/>
    <row r="2201" s="52" customFormat="1"/>
    <row r="2202" s="52" customFormat="1"/>
    <row r="2203" s="52" customFormat="1"/>
    <row r="2204" s="52" customFormat="1"/>
    <row r="2205" s="52" customFormat="1"/>
    <row r="2206" s="52" customFormat="1"/>
    <row r="2207" s="52" customFormat="1"/>
    <row r="2208" s="52" customFormat="1"/>
    <row r="2209" s="52" customFormat="1"/>
    <row r="2210" s="52" customFormat="1"/>
    <row r="2211" s="52" customFormat="1"/>
    <row r="2212" s="52" customFormat="1"/>
    <row r="2213" s="52" customFormat="1"/>
    <row r="2214" s="52" customFormat="1"/>
    <row r="2215" s="52" customFormat="1"/>
    <row r="2216" s="52" customFormat="1"/>
    <row r="2217" s="52" customFormat="1"/>
    <row r="2218" s="52" customFormat="1"/>
    <row r="2219" s="52" customFormat="1"/>
    <row r="2220" s="52" customFormat="1"/>
    <row r="2221" s="52" customFormat="1"/>
    <row r="2222" s="52" customFormat="1"/>
    <row r="2223" s="52" customFormat="1"/>
    <row r="2224" s="52" customFormat="1"/>
    <row r="2225" s="52" customFormat="1"/>
    <row r="2226" s="52" customFormat="1"/>
    <row r="2227" s="52" customFormat="1"/>
    <row r="2228" s="52" customFormat="1"/>
    <row r="2229" s="52" customFormat="1"/>
    <row r="2230" s="52" customFormat="1"/>
    <row r="2231" s="52" customFormat="1"/>
    <row r="2232" s="52" customFormat="1"/>
    <row r="2233" s="52" customFormat="1"/>
    <row r="2234" s="52" customFormat="1"/>
    <row r="2235" s="52" customFormat="1"/>
    <row r="2236" s="52" customFormat="1"/>
    <row r="2237" s="52" customFormat="1"/>
    <row r="2238" s="52" customFormat="1"/>
    <row r="2239" s="52" customFormat="1"/>
    <row r="2240" s="52" customFormat="1"/>
    <row r="2241" s="52" customFormat="1"/>
    <row r="2242" s="52" customFormat="1"/>
    <row r="2243" s="52" customFormat="1"/>
    <row r="2244" s="52" customFormat="1"/>
    <row r="2245" s="52" customFormat="1"/>
    <row r="2246" s="52" customFormat="1"/>
    <row r="2247" s="52" customFormat="1"/>
    <row r="2248" s="52" customFormat="1"/>
    <row r="2249" s="52" customFormat="1"/>
    <row r="2250" s="52" customFormat="1"/>
    <row r="2251" s="52" customFormat="1"/>
    <row r="2252" s="52" customFormat="1"/>
    <row r="2253" s="52" customFormat="1"/>
    <row r="2254" s="52" customFormat="1"/>
    <row r="2255" s="52" customFormat="1"/>
    <row r="2256" s="52" customFormat="1"/>
    <row r="2257" s="52" customFormat="1"/>
    <row r="2258" s="52" customFormat="1"/>
    <row r="2259" s="52" customFormat="1"/>
    <row r="2260" s="52" customFormat="1"/>
    <row r="2261" s="52" customFormat="1"/>
    <row r="2262" s="52" customFormat="1"/>
    <row r="2263" s="52" customFormat="1"/>
    <row r="2264" s="52" customFormat="1"/>
    <row r="2265" s="52" customFormat="1"/>
    <row r="2266" s="52" customFormat="1"/>
    <row r="2267" s="52" customFormat="1"/>
    <row r="2268" s="52" customFormat="1"/>
    <row r="2269" s="52" customFormat="1"/>
    <row r="2270" s="52" customFormat="1"/>
    <row r="2271" s="52" customFormat="1"/>
    <row r="2272" s="52" customFormat="1"/>
    <row r="2273" s="52" customFormat="1"/>
    <row r="2274" s="52" customFormat="1"/>
    <row r="2275" s="52" customFormat="1"/>
    <row r="2276" s="52" customFormat="1"/>
    <row r="2277" s="52" customFormat="1"/>
    <row r="2278" s="52" customFormat="1"/>
    <row r="2279" s="52" customFormat="1"/>
    <row r="2280" s="52" customFormat="1"/>
    <row r="2281" s="52" customFormat="1"/>
    <row r="2282" s="52" customFormat="1"/>
    <row r="2283" s="52" customFormat="1"/>
    <row r="2284" s="52" customFormat="1"/>
    <row r="2285" s="52" customFormat="1"/>
    <row r="2286" s="52" customFormat="1"/>
    <row r="2287" s="52" customFormat="1"/>
    <row r="2288" s="52" customFormat="1"/>
    <row r="2289" s="52" customFormat="1"/>
    <row r="2290" s="52" customFormat="1"/>
    <row r="2291" s="52" customFormat="1"/>
    <row r="2292" s="52" customFormat="1"/>
    <row r="2293" s="52" customFormat="1"/>
    <row r="2294" s="52" customFormat="1"/>
    <row r="2295" s="52" customFormat="1"/>
    <row r="2296" s="52" customFormat="1"/>
    <row r="2297" s="52" customFormat="1"/>
    <row r="2298" s="52" customFormat="1"/>
    <row r="2299" s="52" customFormat="1"/>
    <row r="2300" s="52" customFormat="1"/>
    <row r="2301" s="52" customFormat="1"/>
    <row r="2302" s="52" customFormat="1"/>
    <row r="2303" s="52" customFormat="1"/>
    <row r="2304" s="52" customFormat="1"/>
    <row r="2305" s="52" customFormat="1"/>
    <row r="2306" s="52" customFormat="1"/>
    <row r="2307" s="52" customFormat="1"/>
    <row r="2308" s="52" customFormat="1"/>
    <row r="2309" s="52" customFormat="1"/>
    <row r="2310" s="52" customFormat="1"/>
    <row r="2311" s="52" customFormat="1"/>
    <row r="2312" s="52" customFormat="1"/>
    <row r="2313" s="52" customFormat="1"/>
    <row r="2314" s="52" customFormat="1"/>
    <row r="2315" s="52" customFormat="1"/>
    <row r="2316" s="52" customFormat="1"/>
    <row r="2317" s="52" customFormat="1"/>
    <row r="2318" s="52" customFormat="1"/>
    <row r="2319" s="52" customFormat="1"/>
    <row r="2320" s="52" customFormat="1"/>
    <row r="2321" s="52" customFormat="1"/>
    <row r="2322" s="52" customFormat="1"/>
    <row r="2323" s="52" customFormat="1"/>
    <row r="2324" s="52" customFormat="1"/>
    <row r="2325" s="52" customFormat="1"/>
    <row r="2326" s="52" customFormat="1"/>
    <row r="2327" s="52" customFormat="1"/>
    <row r="2328" s="52" customFormat="1"/>
    <row r="2329" s="52" customFormat="1"/>
    <row r="2330" s="52" customFormat="1"/>
    <row r="2331" s="52" customFormat="1"/>
    <row r="2332" s="52" customFormat="1"/>
    <row r="2333" s="52" customFormat="1"/>
    <row r="2334" s="52" customFormat="1"/>
    <row r="2335" s="52" customFormat="1"/>
    <row r="2336" s="52" customFormat="1"/>
    <row r="2337" s="52" customFormat="1"/>
    <row r="2338" s="52" customFormat="1"/>
    <row r="2339" s="52" customFormat="1"/>
    <row r="2340" s="52" customFormat="1"/>
    <row r="2341" s="52" customFormat="1"/>
    <row r="2342" s="52" customFormat="1"/>
    <row r="2343" s="52" customFormat="1"/>
    <row r="2344" s="52" customFormat="1"/>
    <row r="2345" s="52" customFormat="1"/>
    <row r="2346" s="52" customFormat="1"/>
    <row r="2347" s="52" customFormat="1"/>
    <row r="2348" s="52" customFormat="1"/>
    <row r="2349" s="52" customFormat="1"/>
    <row r="2350" s="52" customFormat="1"/>
    <row r="2351" s="52" customFormat="1"/>
    <row r="2352" s="52" customFormat="1"/>
    <row r="2353" spans="1:10" s="52" customFormat="1"/>
    <row r="2354" spans="1:10" s="52" customFormat="1"/>
    <row r="2355" spans="1:10" s="52" customFormat="1"/>
    <row r="2356" spans="1:10" s="52" customFormat="1"/>
    <row r="2357" spans="1:10" s="52" customFormat="1"/>
    <row r="2358" spans="1:10" s="52" customFormat="1"/>
    <row r="2359" spans="1:10" s="52" customFormat="1"/>
    <row r="2360" spans="1:10" s="52" customFormat="1"/>
    <row r="2361" spans="1:10">
      <c r="A2361" s="52"/>
      <c r="B2361" s="52"/>
      <c r="C2361" s="52"/>
      <c r="D2361" s="52"/>
      <c r="E2361" s="52"/>
      <c r="F2361" s="52"/>
      <c r="G2361" s="52"/>
      <c r="H2361" s="52"/>
      <c r="I2361" s="52"/>
      <c r="J2361" s="52"/>
    </row>
    <row r="2362" spans="1:10">
      <c r="A2362" s="52"/>
      <c r="B2362" s="52"/>
      <c r="C2362" s="52"/>
      <c r="D2362" s="52"/>
      <c r="E2362" s="52"/>
      <c r="F2362" s="52"/>
      <c r="G2362" s="52"/>
      <c r="H2362" s="52"/>
      <c r="I2362" s="52"/>
      <c r="J2362" s="52"/>
    </row>
    <row r="2363" spans="1:10">
      <c r="A2363" s="52"/>
      <c r="B2363" s="52"/>
      <c r="C2363" s="52"/>
      <c r="D2363" s="52"/>
      <c r="E2363" s="52"/>
      <c r="F2363" s="52"/>
      <c r="G2363" s="52"/>
      <c r="H2363" s="52"/>
      <c r="I2363" s="52"/>
      <c r="J2363" s="52"/>
    </row>
    <row r="2364" spans="1:10">
      <c r="A2364" s="52"/>
      <c r="B2364" s="52"/>
      <c r="C2364" s="52"/>
      <c r="D2364" s="52"/>
      <c r="E2364" s="52"/>
      <c r="F2364" s="52"/>
      <c r="G2364" s="52"/>
      <c r="H2364" s="52"/>
      <c r="I2364" s="52"/>
      <c r="J2364" s="52"/>
    </row>
    <row r="2365" spans="1:10">
      <c r="A2365" s="52"/>
      <c r="B2365" s="52"/>
      <c r="C2365" s="52"/>
      <c r="D2365" s="52"/>
      <c r="E2365" s="52"/>
      <c r="F2365" s="52"/>
      <c r="G2365" s="52"/>
      <c r="H2365" s="52"/>
      <c r="I2365" s="52"/>
      <c r="J2365" s="52"/>
    </row>
    <row r="2366" spans="1:10">
      <c r="A2366" s="52"/>
      <c r="B2366" s="52"/>
      <c r="C2366" s="52"/>
      <c r="D2366" s="52"/>
      <c r="E2366" s="52"/>
      <c r="F2366" s="52"/>
      <c r="G2366" s="52"/>
      <c r="H2366" s="52"/>
      <c r="I2366" s="52"/>
      <c r="J2366" s="52"/>
    </row>
    <row r="2367" spans="1:10">
      <c r="A2367" s="52"/>
      <c r="B2367" s="52"/>
      <c r="C2367" s="52"/>
      <c r="D2367" s="52"/>
      <c r="E2367" s="52"/>
      <c r="F2367" s="52"/>
      <c r="G2367" s="52"/>
      <c r="H2367" s="52"/>
      <c r="I2367" s="52"/>
      <c r="J2367" s="52"/>
    </row>
    <row r="2368" spans="1:10">
      <c r="A2368" s="52"/>
      <c r="B2368" s="52"/>
      <c r="C2368" s="52"/>
      <c r="D2368" s="52"/>
      <c r="E2368" s="52"/>
      <c r="F2368" s="52"/>
      <c r="G2368" s="52"/>
      <c r="H2368" s="52"/>
      <c r="I2368" s="52"/>
      <c r="J2368" s="52"/>
    </row>
  </sheetData>
  <mergeCells count="11">
    <mergeCell ref="A1:J1"/>
    <mergeCell ref="A2:J2"/>
    <mergeCell ref="A4:J4"/>
    <mergeCell ref="B5:D5"/>
    <mergeCell ref="E5:G5"/>
    <mergeCell ref="H5:J5"/>
    <mergeCell ref="B6:B7"/>
    <mergeCell ref="E6:E7"/>
    <mergeCell ref="H6:H7"/>
    <mergeCell ref="A9:J9"/>
    <mergeCell ref="A32:J32"/>
  </mergeCells>
  <conditionalFormatting sqref="B10:J10">
    <cfRule type="expression" dxfId="7" priority="2" stopIfTrue="1">
      <formula>B10&lt;&gt;SUM(B12,B32,B42,B49,B57,B69,B78,B87,B96,B107,B117,B127,B135,B145,B154,B162,B171)</formula>
    </cfRule>
  </conditionalFormatting>
  <conditionalFormatting sqref="B12:J12">
    <cfRule type="expression" dxfId="6" priority="1" stopIfTrue="1">
      <formula>B12&lt;&gt;SUM(B14:B30)</formula>
    </cfRule>
  </conditionalFormatting>
  <conditionalFormatting sqref="B33:J33">
    <cfRule type="expression" dxfId="5" priority="4" stopIfTrue="1">
      <formula>B33&lt;&gt;SUM(B35,B55,B65,B72,B80,B92,B101,B110,B119,B130,B140,B150,B158,B168,B177,B185,B194)</formula>
    </cfRule>
  </conditionalFormatting>
  <conditionalFormatting sqref="B35:J35">
    <cfRule type="expression" dxfId="4" priority="3" stopIfTrue="1">
      <formula>B35&lt;&gt;SUM(B37:B53)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8663-F08E-4BE2-83D8-0703E06F0854}">
  <dimension ref="A1:J2372"/>
  <sheetViews>
    <sheetView topLeftCell="A16" zoomScaleNormal="100" workbookViewId="0">
      <selection activeCell="L25" sqref="L25"/>
    </sheetView>
  </sheetViews>
  <sheetFormatPr defaultColWidth="10.140625" defaultRowHeight="12.75"/>
  <cols>
    <col min="1" max="1" width="17.85546875" style="31" customWidth="1"/>
    <col min="2" max="2" width="8" style="31" customWidth="1"/>
    <col min="3" max="4" width="15" style="31" customWidth="1"/>
    <col min="5" max="5" width="8" style="31" customWidth="1"/>
    <col min="6" max="6" width="10.7109375" style="31" customWidth="1"/>
    <col min="7" max="7" width="12.140625" style="31" customWidth="1"/>
    <col min="8" max="8" width="8" style="31" customWidth="1"/>
    <col min="9" max="9" width="10.7109375" style="31" customWidth="1"/>
    <col min="10" max="256" width="10.140625" style="31"/>
    <col min="257" max="257" width="17.85546875" style="31" customWidth="1"/>
    <col min="258" max="258" width="8" style="31" customWidth="1"/>
    <col min="259" max="260" width="10.7109375" style="31" customWidth="1"/>
    <col min="261" max="261" width="8" style="31" customWidth="1"/>
    <col min="262" max="263" width="10.7109375" style="31" customWidth="1"/>
    <col min="264" max="264" width="8" style="31" customWidth="1"/>
    <col min="265" max="265" width="10.7109375" style="31" customWidth="1"/>
    <col min="266" max="512" width="10.140625" style="31"/>
    <col min="513" max="513" width="17.85546875" style="31" customWidth="1"/>
    <col min="514" max="514" width="8" style="31" customWidth="1"/>
    <col min="515" max="516" width="10.7109375" style="31" customWidth="1"/>
    <col min="517" max="517" width="8" style="31" customWidth="1"/>
    <col min="518" max="519" width="10.7109375" style="31" customWidth="1"/>
    <col min="520" max="520" width="8" style="31" customWidth="1"/>
    <col min="521" max="521" width="10.7109375" style="31" customWidth="1"/>
    <col min="522" max="768" width="10.140625" style="31"/>
    <col min="769" max="769" width="17.85546875" style="31" customWidth="1"/>
    <col min="770" max="770" width="8" style="31" customWidth="1"/>
    <col min="771" max="772" width="10.7109375" style="31" customWidth="1"/>
    <col min="773" max="773" width="8" style="31" customWidth="1"/>
    <col min="774" max="775" width="10.7109375" style="31" customWidth="1"/>
    <col min="776" max="776" width="8" style="31" customWidth="1"/>
    <col min="777" max="777" width="10.7109375" style="31" customWidth="1"/>
    <col min="778" max="1024" width="10.140625" style="31"/>
    <col min="1025" max="1025" width="17.85546875" style="31" customWidth="1"/>
    <col min="1026" max="1026" width="8" style="31" customWidth="1"/>
    <col min="1027" max="1028" width="10.7109375" style="31" customWidth="1"/>
    <col min="1029" max="1029" width="8" style="31" customWidth="1"/>
    <col min="1030" max="1031" width="10.7109375" style="31" customWidth="1"/>
    <col min="1032" max="1032" width="8" style="31" customWidth="1"/>
    <col min="1033" max="1033" width="10.7109375" style="31" customWidth="1"/>
    <col min="1034" max="1280" width="10.140625" style="31"/>
    <col min="1281" max="1281" width="17.85546875" style="31" customWidth="1"/>
    <col min="1282" max="1282" width="8" style="31" customWidth="1"/>
    <col min="1283" max="1284" width="10.7109375" style="31" customWidth="1"/>
    <col min="1285" max="1285" width="8" style="31" customWidth="1"/>
    <col min="1286" max="1287" width="10.7109375" style="31" customWidth="1"/>
    <col min="1288" max="1288" width="8" style="31" customWidth="1"/>
    <col min="1289" max="1289" width="10.7109375" style="31" customWidth="1"/>
    <col min="1290" max="1536" width="10.140625" style="31"/>
    <col min="1537" max="1537" width="17.85546875" style="31" customWidth="1"/>
    <col min="1538" max="1538" width="8" style="31" customWidth="1"/>
    <col min="1539" max="1540" width="10.7109375" style="31" customWidth="1"/>
    <col min="1541" max="1541" width="8" style="31" customWidth="1"/>
    <col min="1542" max="1543" width="10.7109375" style="31" customWidth="1"/>
    <col min="1544" max="1544" width="8" style="31" customWidth="1"/>
    <col min="1545" max="1545" width="10.7109375" style="31" customWidth="1"/>
    <col min="1546" max="1792" width="10.140625" style="31"/>
    <col min="1793" max="1793" width="17.85546875" style="31" customWidth="1"/>
    <col min="1794" max="1794" width="8" style="31" customWidth="1"/>
    <col min="1795" max="1796" width="10.7109375" style="31" customWidth="1"/>
    <col min="1797" max="1797" width="8" style="31" customWidth="1"/>
    <col min="1798" max="1799" width="10.7109375" style="31" customWidth="1"/>
    <col min="1800" max="1800" width="8" style="31" customWidth="1"/>
    <col min="1801" max="1801" width="10.7109375" style="31" customWidth="1"/>
    <col min="1802" max="2048" width="10.140625" style="31"/>
    <col min="2049" max="2049" width="17.85546875" style="31" customWidth="1"/>
    <col min="2050" max="2050" width="8" style="31" customWidth="1"/>
    <col min="2051" max="2052" width="10.7109375" style="31" customWidth="1"/>
    <col min="2053" max="2053" width="8" style="31" customWidth="1"/>
    <col min="2054" max="2055" width="10.7109375" style="31" customWidth="1"/>
    <col min="2056" max="2056" width="8" style="31" customWidth="1"/>
    <col min="2057" max="2057" width="10.7109375" style="31" customWidth="1"/>
    <col min="2058" max="2304" width="10.140625" style="31"/>
    <col min="2305" max="2305" width="17.85546875" style="31" customWidth="1"/>
    <col min="2306" max="2306" width="8" style="31" customWidth="1"/>
    <col min="2307" max="2308" width="10.7109375" style="31" customWidth="1"/>
    <col min="2309" max="2309" width="8" style="31" customWidth="1"/>
    <col min="2310" max="2311" width="10.7109375" style="31" customWidth="1"/>
    <col min="2312" max="2312" width="8" style="31" customWidth="1"/>
    <col min="2313" max="2313" width="10.7109375" style="31" customWidth="1"/>
    <col min="2314" max="2560" width="10.140625" style="31"/>
    <col min="2561" max="2561" width="17.85546875" style="31" customWidth="1"/>
    <col min="2562" max="2562" width="8" style="31" customWidth="1"/>
    <col min="2563" max="2564" width="10.7109375" style="31" customWidth="1"/>
    <col min="2565" max="2565" width="8" style="31" customWidth="1"/>
    <col min="2566" max="2567" width="10.7109375" style="31" customWidth="1"/>
    <col min="2568" max="2568" width="8" style="31" customWidth="1"/>
    <col min="2569" max="2569" width="10.7109375" style="31" customWidth="1"/>
    <col min="2570" max="2816" width="10.140625" style="31"/>
    <col min="2817" max="2817" width="17.85546875" style="31" customWidth="1"/>
    <col min="2818" max="2818" width="8" style="31" customWidth="1"/>
    <col min="2819" max="2820" width="10.7109375" style="31" customWidth="1"/>
    <col min="2821" max="2821" width="8" style="31" customWidth="1"/>
    <col min="2822" max="2823" width="10.7109375" style="31" customWidth="1"/>
    <col min="2824" max="2824" width="8" style="31" customWidth="1"/>
    <col min="2825" max="2825" width="10.7109375" style="31" customWidth="1"/>
    <col min="2826" max="3072" width="10.140625" style="31"/>
    <col min="3073" max="3073" width="17.85546875" style="31" customWidth="1"/>
    <col min="3074" max="3074" width="8" style="31" customWidth="1"/>
    <col min="3075" max="3076" width="10.7109375" style="31" customWidth="1"/>
    <col min="3077" max="3077" width="8" style="31" customWidth="1"/>
    <col min="3078" max="3079" width="10.7109375" style="31" customWidth="1"/>
    <col min="3080" max="3080" width="8" style="31" customWidth="1"/>
    <col min="3081" max="3081" width="10.7109375" style="31" customWidth="1"/>
    <col min="3082" max="3328" width="10.140625" style="31"/>
    <col min="3329" max="3329" width="17.85546875" style="31" customWidth="1"/>
    <col min="3330" max="3330" width="8" style="31" customWidth="1"/>
    <col min="3331" max="3332" width="10.7109375" style="31" customWidth="1"/>
    <col min="3333" max="3333" width="8" style="31" customWidth="1"/>
    <col min="3334" max="3335" width="10.7109375" style="31" customWidth="1"/>
    <col min="3336" max="3336" width="8" style="31" customWidth="1"/>
    <col min="3337" max="3337" width="10.7109375" style="31" customWidth="1"/>
    <col min="3338" max="3584" width="10.140625" style="31"/>
    <col min="3585" max="3585" width="17.85546875" style="31" customWidth="1"/>
    <col min="3586" max="3586" width="8" style="31" customWidth="1"/>
    <col min="3587" max="3588" width="10.7109375" style="31" customWidth="1"/>
    <col min="3589" max="3589" width="8" style="31" customWidth="1"/>
    <col min="3590" max="3591" width="10.7109375" style="31" customWidth="1"/>
    <col min="3592" max="3592" width="8" style="31" customWidth="1"/>
    <col min="3593" max="3593" width="10.7109375" style="31" customWidth="1"/>
    <col min="3594" max="3840" width="10.140625" style="31"/>
    <col min="3841" max="3841" width="17.85546875" style="31" customWidth="1"/>
    <col min="3842" max="3842" width="8" style="31" customWidth="1"/>
    <col min="3843" max="3844" width="10.7109375" style="31" customWidth="1"/>
    <col min="3845" max="3845" width="8" style="31" customWidth="1"/>
    <col min="3846" max="3847" width="10.7109375" style="31" customWidth="1"/>
    <col min="3848" max="3848" width="8" style="31" customWidth="1"/>
    <col min="3849" max="3849" width="10.7109375" style="31" customWidth="1"/>
    <col min="3850" max="4096" width="10.140625" style="31"/>
    <col min="4097" max="4097" width="17.85546875" style="31" customWidth="1"/>
    <col min="4098" max="4098" width="8" style="31" customWidth="1"/>
    <col min="4099" max="4100" width="10.7109375" style="31" customWidth="1"/>
    <col min="4101" max="4101" width="8" style="31" customWidth="1"/>
    <col min="4102" max="4103" width="10.7109375" style="31" customWidth="1"/>
    <col min="4104" max="4104" width="8" style="31" customWidth="1"/>
    <col min="4105" max="4105" width="10.7109375" style="31" customWidth="1"/>
    <col min="4106" max="4352" width="10.140625" style="31"/>
    <col min="4353" max="4353" width="17.85546875" style="31" customWidth="1"/>
    <col min="4354" max="4354" width="8" style="31" customWidth="1"/>
    <col min="4355" max="4356" width="10.7109375" style="31" customWidth="1"/>
    <col min="4357" max="4357" width="8" style="31" customWidth="1"/>
    <col min="4358" max="4359" width="10.7109375" style="31" customWidth="1"/>
    <col min="4360" max="4360" width="8" style="31" customWidth="1"/>
    <col min="4361" max="4361" width="10.7109375" style="31" customWidth="1"/>
    <col min="4362" max="4608" width="10.140625" style="31"/>
    <col min="4609" max="4609" width="17.85546875" style="31" customWidth="1"/>
    <col min="4610" max="4610" width="8" style="31" customWidth="1"/>
    <col min="4611" max="4612" width="10.7109375" style="31" customWidth="1"/>
    <col min="4613" max="4613" width="8" style="31" customWidth="1"/>
    <col min="4614" max="4615" width="10.7109375" style="31" customWidth="1"/>
    <col min="4616" max="4616" width="8" style="31" customWidth="1"/>
    <col min="4617" max="4617" width="10.7109375" style="31" customWidth="1"/>
    <col min="4618" max="4864" width="10.140625" style="31"/>
    <col min="4865" max="4865" width="17.85546875" style="31" customWidth="1"/>
    <col min="4866" max="4866" width="8" style="31" customWidth="1"/>
    <col min="4867" max="4868" width="10.7109375" style="31" customWidth="1"/>
    <col min="4869" max="4869" width="8" style="31" customWidth="1"/>
    <col min="4870" max="4871" width="10.7109375" style="31" customWidth="1"/>
    <col min="4872" max="4872" width="8" style="31" customWidth="1"/>
    <col min="4873" max="4873" width="10.7109375" style="31" customWidth="1"/>
    <col min="4874" max="5120" width="10.140625" style="31"/>
    <col min="5121" max="5121" width="17.85546875" style="31" customWidth="1"/>
    <col min="5122" max="5122" width="8" style="31" customWidth="1"/>
    <col min="5123" max="5124" width="10.7109375" style="31" customWidth="1"/>
    <col min="5125" max="5125" width="8" style="31" customWidth="1"/>
    <col min="5126" max="5127" width="10.7109375" style="31" customWidth="1"/>
    <col min="5128" max="5128" width="8" style="31" customWidth="1"/>
    <col min="5129" max="5129" width="10.7109375" style="31" customWidth="1"/>
    <col min="5130" max="5376" width="10.140625" style="31"/>
    <col min="5377" max="5377" width="17.85546875" style="31" customWidth="1"/>
    <col min="5378" max="5378" width="8" style="31" customWidth="1"/>
    <col min="5379" max="5380" width="10.7109375" style="31" customWidth="1"/>
    <col min="5381" max="5381" width="8" style="31" customWidth="1"/>
    <col min="5382" max="5383" width="10.7109375" style="31" customWidth="1"/>
    <col min="5384" max="5384" width="8" style="31" customWidth="1"/>
    <col min="5385" max="5385" width="10.7109375" style="31" customWidth="1"/>
    <col min="5386" max="5632" width="10.140625" style="31"/>
    <col min="5633" max="5633" width="17.85546875" style="31" customWidth="1"/>
    <col min="5634" max="5634" width="8" style="31" customWidth="1"/>
    <col min="5635" max="5636" width="10.7109375" style="31" customWidth="1"/>
    <col min="5637" max="5637" width="8" style="31" customWidth="1"/>
    <col min="5638" max="5639" width="10.7109375" style="31" customWidth="1"/>
    <col min="5640" max="5640" width="8" style="31" customWidth="1"/>
    <col min="5641" max="5641" width="10.7109375" style="31" customWidth="1"/>
    <col min="5642" max="5888" width="10.140625" style="31"/>
    <col min="5889" max="5889" width="17.85546875" style="31" customWidth="1"/>
    <col min="5890" max="5890" width="8" style="31" customWidth="1"/>
    <col min="5891" max="5892" width="10.7109375" style="31" customWidth="1"/>
    <col min="5893" max="5893" width="8" style="31" customWidth="1"/>
    <col min="5894" max="5895" width="10.7109375" style="31" customWidth="1"/>
    <col min="5896" max="5896" width="8" style="31" customWidth="1"/>
    <col min="5897" max="5897" width="10.7109375" style="31" customWidth="1"/>
    <col min="5898" max="6144" width="10.140625" style="31"/>
    <col min="6145" max="6145" width="17.85546875" style="31" customWidth="1"/>
    <col min="6146" max="6146" width="8" style="31" customWidth="1"/>
    <col min="6147" max="6148" width="10.7109375" style="31" customWidth="1"/>
    <col min="6149" max="6149" width="8" style="31" customWidth="1"/>
    <col min="6150" max="6151" width="10.7109375" style="31" customWidth="1"/>
    <col min="6152" max="6152" width="8" style="31" customWidth="1"/>
    <col min="6153" max="6153" width="10.7109375" style="31" customWidth="1"/>
    <col min="6154" max="6400" width="10.140625" style="31"/>
    <col min="6401" max="6401" width="17.85546875" style="31" customWidth="1"/>
    <col min="6402" max="6402" width="8" style="31" customWidth="1"/>
    <col min="6403" max="6404" width="10.7109375" style="31" customWidth="1"/>
    <col min="6405" max="6405" width="8" style="31" customWidth="1"/>
    <col min="6406" max="6407" width="10.7109375" style="31" customWidth="1"/>
    <col min="6408" max="6408" width="8" style="31" customWidth="1"/>
    <col min="6409" max="6409" width="10.7109375" style="31" customWidth="1"/>
    <col min="6410" max="6656" width="10.140625" style="31"/>
    <col min="6657" max="6657" width="17.85546875" style="31" customWidth="1"/>
    <col min="6658" max="6658" width="8" style="31" customWidth="1"/>
    <col min="6659" max="6660" width="10.7109375" style="31" customWidth="1"/>
    <col min="6661" max="6661" width="8" style="31" customWidth="1"/>
    <col min="6662" max="6663" width="10.7109375" style="31" customWidth="1"/>
    <col min="6664" max="6664" width="8" style="31" customWidth="1"/>
    <col min="6665" max="6665" width="10.7109375" style="31" customWidth="1"/>
    <col min="6666" max="6912" width="10.140625" style="31"/>
    <col min="6913" max="6913" width="17.85546875" style="31" customWidth="1"/>
    <col min="6914" max="6914" width="8" style="31" customWidth="1"/>
    <col min="6915" max="6916" width="10.7109375" style="31" customWidth="1"/>
    <col min="6917" max="6917" width="8" style="31" customWidth="1"/>
    <col min="6918" max="6919" width="10.7109375" style="31" customWidth="1"/>
    <col min="6920" max="6920" width="8" style="31" customWidth="1"/>
    <col min="6921" max="6921" width="10.7109375" style="31" customWidth="1"/>
    <col min="6922" max="7168" width="10.140625" style="31"/>
    <col min="7169" max="7169" width="17.85546875" style="31" customWidth="1"/>
    <col min="7170" max="7170" width="8" style="31" customWidth="1"/>
    <col min="7171" max="7172" width="10.7109375" style="31" customWidth="1"/>
    <col min="7173" max="7173" width="8" style="31" customWidth="1"/>
    <col min="7174" max="7175" width="10.7109375" style="31" customWidth="1"/>
    <col min="7176" max="7176" width="8" style="31" customWidth="1"/>
    <col min="7177" max="7177" width="10.7109375" style="31" customWidth="1"/>
    <col min="7178" max="7424" width="10.140625" style="31"/>
    <col min="7425" max="7425" width="17.85546875" style="31" customWidth="1"/>
    <col min="7426" max="7426" width="8" style="31" customWidth="1"/>
    <col min="7427" max="7428" width="10.7109375" style="31" customWidth="1"/>
    <col min="7429" max="7429" width="8" style="31" customWidth="1"/>
    <col min="7430" max="7431" width="10.7109375" style="31" customWidth="1"/>
    <col min="7432" max="7432" width="8" style="31" customWidth="1"/>
    <col min="7433" max="7433" width="10.7109375" style="31" customWidth="1"/>
    <col min="7434" max="7680" width="10.140625" style="31"/>
    <col min="7681" max="7681" width="17.85546875" style="31" customWidth="1"/>
    <col min="7682" max="7682" width="8" style="31" customWidth="1"/>
    <col min="7683" max="7684" width="10.7109375" style="31" customWidth="1"/>
    <col min="7685" max="7685" width="8" style="31" customWidth="1"/>
    <col min="7686" max="7687" width="10.7109375" style="31" customWidth="1"/>
    <col min="7688" max="7688" width="8" style="31" customWidth="1"/>
    <col min="7689" max="7689" width="10.7109375" style="31" customWidth="1"/>
    <col min="7690" max="7936" width="10.140625" style="31"/>
    <col min="7937" max="7937" width="17.85546875" style="31" customWidth="1"/>
    <col min="7938" max="7938" width="8" style="31" customWidth="1"/>
    <col min="7939" max="7940" width="10.7109375" style="31" customWidth="1"/>
    <col min="7941" max="7941" width="8" style="31" customWidth="1"/>
    <col min="7942" max="7943" width="10.7109375" style="31" customWidth="1"/>
    <col min="7944" max="7944" width="8" style="31" customWidth="1"/>
    <col min="7945" max="7945" width="10.7109375" style="31" customWidth="1"/>
    <col min="7946" max="8192" width="10.140625" style="31"/>
    <col min="8193" max="8193" width="17.85546875" style="31" customWidth="1"/>
    <col min="8194" max="8194" width="8" style="31" customWidth="1"/>
    <col min="8195" max="8196" width="10.7109375" style="31" customWidth="1"/>
    <col min="8197" max="8197" width="8" style="31" customWidth="1"/>
    <col min="8198" max="8199" width="10.7109375" style="31" customWidth="1"/>
    <col min="8200" max="8200" width="8" style="31" customWidth="1"/>
    <col min="8201" max="8201" width="10.7109375" style="31" customWidth="1"/>
    <col min="8202" max="8448" width="10.140625" style="31"/>
    <col min="8449" max="8449" width="17.85546875" style="31" customWidth="1"/>
    <col min="8450" max="8450" width="8" style="31" customWidth="1"/>
    <col min="8451" max="8452" width="10.7109375" style="31" customWidth="1"/>
    <col min="8453" max="8453" width="8" style="31" customWidth="1"/>
    <col min="8454" max="8455" width="10.7109375" style="31" customWidth="1"/>
    <col min="8456" max="8456" width="8" style="31" customWidth="1"/>
    <col min="8457" max="8457" width="10.7109375" style="31" customWidth="1"/>
    <col min="8458" max="8704" width="10.140625" style="31"/>
    <col min="8705" max="8705" width="17.85546875" style="31" customWidth="1"/>
    <col min="8706" max="8706" width="8" style="31" customWidth="1"/>
    <col min="8707" max="8708" width="10.7109375" style="31" customWidth="1"/>
    <col min="8709" max="8709" width="8" style="31" customWidth="1"/>
    <col min="8710" max="8711" width="10.7109375" style="31" customWidth="1"/>
    <col min="8712" max="8712" width="8" style="31" customWidth="1"/>
    <col min="8713" max="8713" width="10.7109375" style="31" customWidth="1"/>
    <col min="8714" max="8960" width="10.140625" style="31"/>
    <col min="8961" max="8961" width="17.85546875" style="31" customWidth="1"/>
    <col min="8962" max="8962" width="8" style="31" customWidth="1"/>
    <col min="8963" max="8964" width="10.7109375" style="31" customWidth="1"/>
    <col min="8965" max="8965" width="8" style="31" customWidth="1"/>
    <col min="8966" max="8967" width="10.7109375" style="31" customWidth="1"/>
    <col min="8968" max="8968" width="8" style="31" customWidth="1"/>
    <col min="8969" max="8969" width="10.7109375" style="31" customWidth="1"/>
    <col min="8970" max="9216" width="10.140625" style="31"/>
    <col min="9217" max="9217" width="17.85546875" style="31" customWidth="1"/>
    <col min="9218" max="9218" width="8" style="31" customWidth="1"/>
    <col min="9219" max="9220" width="10.7109375" style="31" customWidth="1"/>
    <col min="9221" max="9221" width="8" style="31" customWidth="1"/>
    <col min="9222" max="9223" width="10.7109375" style="31" customWidth="1"/>
    <col min="9224" max="9224" width="8" style="31" customWidth="1"/>
    <col min="9225" max="9225" width="10.7109375" style="31" customWidth="1"/>
    <col min="9226" max="9472" width="10.140625" style="31"/>
    <col min="9473" max="9473" width="17.85546875" style="31" customWidth="1"/>
    <col min="9474" max="9474" width="8" style="31" customWidth="1"/>
    <col min="9475" max="9476" width="10.7109375" style="31" customWidth="1"/>
    <col min="9477" max="9477" width="8" style="31" customWidth="1"/>
    <col min="9478" max="9479" width="10.7109375" style="31" customWidth="1"/>
    <col min="9480" max="9480" width="8" style="31" customWidth="1"/>
    <col min="9481" max="9481" width="10.7109375" style="31" customWidth="1"/>
    <col min="9482" max="9728" width="10.140625" style="31"/>
    <col min="9729" max="9729" width="17.85546875" style="31" customWidth="1"/>
    <col min="9730" max="9730" width="8" style="31" customWidth="1"/>
    <col min="9731" max="9732" width="10.7109375" style="31" customWidth="1"/>
    <col min="9733" max="9733" width="8" style="31" customWidth="1"/>
    <col min="9734" max="9735" width="10.7109375" style="31" customWidth="1"/>
    <col min="9736" max="9736" width="8" style="31" customWidth="1"/>
    <col min="9737" max="9737" width="10.7109375" style="31" customWidth="1"/>
    <col min="9738" max="9984" width="10.140625" style="31"/>
    <col min="9985" max="9985" width="17.85546875" style="31" customWidth="1"/>
    <col min="9986" max="9986" width="8" style="31" customWidth="1"/>
    <col min="9987" max="9988" width="10.7109375" style="31" customWidth="1"/>
    <col min="9989" max="9989" width="8" style="31" customWidth="1"/>
    <col min="9990" max="9991" width="10.7109375" style="31" customWidth="1"/>
    <col min="9992" max="9992" width="8" style="31" customWidth="1"/>
    <col min="9993" max="9993" width="10.7109375" style="31" customWidth="1"/>
    <col min="9994" max="10240" width="10.140625" style="31"/>
    <col min="10241" max="10241" width="17.85546875" style="31" customWidth="1"/>
    <col min="10242" max="10242" width="8" style="31" customWidth="1"/>
    <col min="10243" max="10244" width="10.7109375" style="31" customWidth="1"/>
    <col min="10245" max="10245" width="8" style="31" customWidth="1"/>
    <col min="10246" max="10247" width="10.7109375" style="31" customWidth="1"/>
    <col min="10248" max="10248" width="8" style="31" customWidth="1"/>
    <col min="10249" max="10249" width="10.7109375" style="31" customWidth="1"/>
    <col min="10250" max="10496" width="10.140625" style="31"/>
    <col min="10497" max="10497" width="17.85546875" style="31" customWidth="1"/>
    <col min="10498" max="10498" width="8" style="31" customWidth="1"/>
    <col min="10499" max="10500" width="10.7109375" style="31" customWidth="1"/>
    <col min="10501" max="10501" width="8" style="31" customWidth="1"/>
    <col min="10502" max="10503" width="10.7109375" style="31" customWidth="1"/>
    <col min="10504" max="10504" width="8" style="31" customWidth="1"/>
    <col min="10505" max="10505" width="10.7109375" style="31" customWidth="1"/>
    <col min="10506" max="10752" width="10.140625" style="31"/>
    <col min="10753" max="10753" width="17.85546875" style="31" customWidth="1"/>
    <col min="10754" max="10754" width="8" style="31" customWidth="1"/>
    <col min="10755" max="10756" width="10.7109375" style="31" customWidth="1"/>
    <col min="10757" max="10757" width="8" style="31" customWidth="1"/>
    <col min="10758" max="10759" width="10.7109375" style="31" customWidth="1"/>
    <col min="10760" max="10760" width="8" style="31" customWidth="1"/>
    <col min="10761" max="10761" width="10.7109375" style="31" customWidth="1"/>
    <col min="10762" max="11008" width="10.140625" style="31"/>
    <col min="11009" max="11009" width="17.85546875" style="31" customWidth="1"/>
    <col min="11010" max="11010" width="8" style="31" customWidth="1"/>
    <col min="11011" max="11012" width="10.7109375" style="31" customWidth="1"/>
    <col min="11013" max="11013" width="8" style="31" customWidth="1"/>
    <col min="11014" max="11015" width="10.7109375" style="31" customWidth="1"/>
    <col min="11016" max="11016" width="8" style="31" customWidth="1"/>
    <col min="11017" max="11017" width="10.7109375" style="31" customWidth="1"/>
    <col min="11018" max="11264" width="10.140625" style="31"/>
    <col min="11265" max="11265" width="17.85546875" style="31" customWidth="1"/>
    <col min="11266" max="11266" width="8" style="31" customWidth="1"/>
    <col min="11267" max="11268" width="10.7109375" style="31" customWidth="1"/>
    <col min="11269" max="11269" width="8" style="31" customWidth="1"/>
    <col min="11270" max="11271" width="10.7109375" style="31" customWidth="1"/>
    <col min="11272" max="11272" width="8" style="31" customWidth="1"/>
    <col min="11273" max="11273" width="10.7109375" style="31" customWidth="1"/>
    <col min="11274" max="11520" width="10.140625" style="31"/>
    <col min="11521" max="11521" width="17.85546875" style="31" customWidth="1"/>
    <col min="11522" max="11522" width="8" style="31" customWidth="1"/>
    <col min="11523" max="11524" width="10.7109375" style="31" customWidth="1"/>
    <col min="11525" max="11525" width="8" style="31" customWidth="1"/>
    <col min="11526" max="11527" width="10.7109375" style="31" customWidth="1"/>
    <col min="11528" max="11528" width="8" style="31" customWidth="1"/>
    <col min="11529" max="11529" width="10.7109375" style="31" customWidth="1"/>
    <col min="11530" max="11776" width="10.140625" style="31"/>
    <col min="11777" max="11777" width="17.85546875" style="31" customWidth="1"/>
    <col min="11778" max="11778" width="8" style="31" customWidth="1"/>
    <col min="11779" max="11780" width="10.7109375" style="31" customWidth="1"/>
    <col min="11781" max="11781" width="8" style="31" customWidth="1"/>
    <col min="11782" max="11783" width="10.7109375" style="31" customWidth="1"/>
    <col min="11784" max="11784" width="8" style="31" customWidth="1"/>
    <col min="11785" max="11785" width="10.7109375" style="31" customWidth="1"/>
    <col min="11786" max="12032" width="10.140625" style="31"/>
    <col min="12033" max="12033" width="17.85546875" style="31" customWidth="1"/>
    <col min="12034" max="12034" width="8" style="31" customWidth="1"/>
    <col min="12035" max="12036" width="10.7109375" style="31" customWidth="1"/>
    <col min="12037" max="12037" width="8" style="31" customWidth="1"/>
    <col min="12038" max="12039" width="10.7109375" style="31" customWidth="1"/>
    <col min="12040" max="12040" width="8" style="31" customWidth="1"/>
    <col min="12041" max="12041" width="10.7109375" style="31" customWidth="1"/>
    <col min="12042" max="12288" width="10.140625" style="31"/>
    <col min="12289" max="12289" width="17.85546875" style="31" customWidth="1"/>
    <col min="12290" max="12290" width="8" style="31" customWidth="1"/>
    <col min="12291" max="12292" width="10.7109375" style="31" customWidth="1"/>
    <col min="12293" max="12293" width="8" style="31" customWidth="1"/>
    <col min="12294" max="12295" width="10.7109375" style="31" customWidth="1"/>
    <col min="12296" max="12296" width="8" style="31" customWidth="1"/>
    <col min="12297" max="12297" width="10.7109375" style="31" customWidth="1"/>
    <col min="12298" max="12544" width="10.140625" style="31"/>
    <col min="12545" max="12545" width="17.85546875" style="31" customWidth="1"/>
    <col min="12546" max="12546" width="8" style="31" customWidth="1"/>
    <col min="12547" max="12548" width="10.7109375" style="31" customWidth="1"/>
    <col min="12549" max="12549" width="8" style="31" customWidth="1"/>
    <col min="12550" max="12551" width="10.7109375" style="31" customWidth="1"/>
    <col min="12552" max="12552" width="8" style="31" customWidth="1"/>
    <col min="12553" max="12553" width="10.7109375" style="31" customWidth="1"/>
    <col min="12554" max="12800" width="10.140625" style="31"/>
    <col min="12801" max="12801" width="17.85546875" style="31" customWidth="1"/>
    <col min="12802" max="12802" width="8" style="31" customWidth="1"/>
    <col min="12803" max="12804" width="10.7109375" style="31" customWidth="1"/>
    <col min="12805" max="12805" width="8" style="31" customWidth="1"/>
    <col min="12806" max="12807" width="10.7109375" style="31" customWidth="1"/>
    <col min="12808" max="12808" width="8" style="31" customWidth="1"/>
    <col min="12809" max="12809" width="10.7109375" style="31" customWidth="1"/>
    <col min="12810" max="13056" width="10.140625" style="31"/>
    <col min="13057" max="13057" width="17.85546875" style="31" customWidth="1"/>
    <col min="13058" max="13058" width="8" style="31" customWidth="1"/>
    <col min="13059" max="13060" width="10.7109375" style="31" customWidth="1"/>
    <col min="13061" max="13061" width="8" style="31" customWidth="1"/>
    <col min="13062" max="13063" width="10.7109375" style="31" customWidth="1"/>
    <col min="13064" max="13064" width="8" style="31" customWidth="1"/>
    <col min="13065" max="13065" width="10.7109375" style="31" customWidth="1"/>
    <col min="13066" max="13312" width="10.140625" style="31"/>
    <col min="13313" max="13313" width="17.85546875" style="31" customWidth="1"/>
    <col min="13314" max="13314" width="8" style="31" customWidth="1"/>
    <col min="13315" max="13316" width="10.7109375" style="31" customWidth="1"/>
    <col min="13317" max="13317" width="8" style="31" customWidth="1"/>
    <col min="13318" max="13319" width="10.7109375" style="31" customWidth="1"/>
    <col min="13320" max="13320" width="8" style="31" customWidth="1"/>
    <col min="13321" max="13321" width="10.7109375" style="31" customWidth="1"/>
    <col min="13322" max="13568" width="10.140625" style="31"/>
    <col min="13569" max="13569" width="17.85546875" style="31" customWidth="1"/>
    <col min="13570" max="13570" width="8" style="31" customWidth="1"/>
    <col min="13571" max="13572" width="10.7109375" style="31" customWidth="1"/>
    <col min="13573" max="13573" width="8" style="31" customWidth="1"/>
    <col min="13574" max="13575" width="10.7109375" style="31" customWidth="1"/>
    <col min="13576" max="13576" width="8" style="31" customWidth="1"/>
    <col min="13577" max="13577" width="10.7109375" style="31" customWidth="1"/>
    <col min="13578" max="13824" width="10.140625" style="31"/>
    <col min="13825" max="13825" width="17.85546875" style="31" customWidth="1"/>
    <col min="13826" max="13826" width="8" style="31" customWidth="1"/>
    <col min="13827" max="13828" width="10.7109375" style="31" customWidth="1"/>
    <col min="13829" max="13829" width="8" style="31" customWidth="1"/>
    <col min="13830" max="13831" width="10.7109375" style="31" customWidth="1"/>
    <col min="13832" max="13832" width="8" style="31" customWidth="1"/>
    <col min="13833" max="13833" width="10.7109375" style="31" customWidth="1"/>
    <col min="13834" max="14080" width="10.140625" style="31"/>
    <col min="14081" max="14081" width="17.85546875" style="31" customWidth="1"/>
    <col min="14082" max="14082" width="8" style="31" customWidth="1"/>
    <col min="14083" max="14084" width="10.7109375" style="31" customWidth="1"/>
    <col min="14085" max="14085" width="8" style="31" customWidth="1"/>
    <col min="14086" max="14087" width="10.7109375" style="31" customWidth="1"/>
    <col min="14088" max="14088" width="8" style="31" customWidth="1"/>
    <col min="14089" max="14089" width="10.7109375" style="31" customWidth="1"/>
    <col min="14090" max="14336" width="10.140625" style="31"/>
    <col min="14337" max="14337" width="17.85546875" style="31" customWidth="1"/>
    <col min="14338" max="14338" width="8" style="31" customWidth="1"/>
    <col min="14339" max="14340" width="10.7109375" style="31" customWidth="1"/>
    <col min="14341" max="14341" width="8" style="31" customWidth="1"/>
    <col min="14342" max="14343" width="10.7109375" style="31" customWidth="1"/>
    <col min="14344" max="14344" width="8" style="31" customWidth="1"/>
    <col min="14345" max="14345" width="10.7109375" style="31" customWidth="1"/>
    <col min="14346" max="14592" width="10.140625" style="31"/>
    <col min="14593" max="14593" width="17.85546875" style="31" customWidth="1"/>
    <col min="14594" max="14594" width="8" style="31" customWidth="1"/>
    <col min="14595" max="14596" width="10.7109375" style="31" customWidth="1"/>
    <col min="14597" max="14597" width="8" style="31" customWidth="1"/>
    <col min="14598" max="14599" width="10.7109375" style="31" customWidth="1"/>
    <col min="14600" max="14600" width="8" style="31" customWidth="1"/>
    <col min="14601" max="14601" width="10.7109375" style="31" customWidth="1"/>
    <col min="14602" max="14848" width="10.140625" style="31"/>
    <col min="14849" max="14849" width="17.85546875" style="31" customWidth="1"/>
    <col min="14850" max="14850" width="8" style="31" customWidth="1"/>
    <col min="14851" max="14852" width="10.7109375" style="31" customWidth="1"/>
    <col min="14853" max="14853" width="8" style="31" customWidth="1"/>
    <col min="14854" max="14855" width="10.7109375" style="31" customWidth="1"/>
    <col min="14856" max="14856" width="8" style="31" customWidth="1"/>
    <col min="14857" max="14857" width="10.7109375" style="31" customWidth="1"/>
    <col min="14858" max="15104" width="10.140625" style="31"/>
    <col min="15105" max="15105" width="17.85546875" style="31" customWidth="1"/>
    <col min="15106" max="15106" width="8" style="31" customWidth="1"/>
    <col min="15107" max="15108" width="10.7109375" style="31" customWidth="1"/>
    <col min="15109" max="15109" width="8" style="31" customWidth="1"/>
    <col min="15110" max="15111" width="10.7109375" style="31" customWidth="1"/>
    <col min="15112" max="15112" width="8" style="31" customWidth="1"/>
    <col min="15113" max="15113" width="10.7109375" style="31" customWidth="1"/>
    <col min="15114" max="15360" width="10.140625" style="31"/>
    <col min="15361" max="15361" width="17.85546875" style="31" customWidth="1"/>
    <col min="15362" max="15362" width="8" style="31" customWidth="1"/>
    <col min="15363" max="15364" width="10.7109375" style="31" customWidth="1"/>
    <col min="15365" max="15365" width="8" style="31" customWidth="1"/>
    <col min="15366" max="15367" width="10.7109375" style="31" customWidth="1"/>
    <col min="15368" max="15368" width="8" style="31" customWidth="1"/>
    <col min="15369" max="15369" width="10.7109375" style="31" customWidth="1"/>
    <col min="15370" max="15616" width="10.140625" style="31"/>
    <col min="15617" max="15617" width="17.85546875" style="31" customWidth="1"/>
    <col min="15618" max="15618" width="8" style="31" customWidth="1"/>
    <col min="15619" max="15620" width="10.7109375" style="31" customWidth="1"/>
    <col min="15621" max="15621" width="8" style="31" customWidth="1"/>
    <col min="15622" max="15623" width="10.7109375" style="31" customWidth="1"/>
    <col min="15624" max="15624" width="8" style="31" customWidth="1"/>
    <col min="15625" max="15625" width="10.7109375" style="31" customWidth="1"/>
    <col min="15626" max="15872" width="10.140625" style="31"/>
    <col min="15873" max="15873" width="17.85546875" style="31" customWidth="1"/>
    <col min="15874" max="15874" width="8" style="31" customWidth="1"/>
    <col min="15875" max="15876" width="10.7109375" style="31" customWidth="1"/>
    <col min="15877" max="15877" width="8" style="31" customWidth="1"/>
    <col min="15878" max="15879" width="10.7109375" style="31" customWidth="1"/>
    <col min="15880" max="15880" width="8" style="31" customWidth="1"/>
    <col min="15881" max="15881" width="10.7109375" style="31" customWidth="1"/>
    <col min="15882" max="16128" width="10.140625" style="31"/>
    <col min="16129" max="16129" width="17.85546875" style="31" customWidth="1"/>
    <col min="16130" max="16130" width="8" style="31" customWidth="1"/>
    <col min="16131" max="16132" width="10.7109375" style="31" customWidth="1"/>
    <col min="16133" max="16133" width="8" style="31" customWidth="1"/>
    <col min="16134" max="16135" width="10.7109375" style="31" customWidth="1"/>
    <col min="16136" max="16136" width="8" style="31" customWidth="1"/>
    <col min="16137" max="16137" width="10.7109375" style="31" customWidth="1"/>
    <col min="16138" max="16384" width="10.140625" style="31"/>
  </cols>
  <sheetData>
    <row r="1" spans="1:10" ht="14.1" customHeight="1">
      <c r="A1" s="150" t="s">
        <v>109</v>
      </c>
      <c r="B1" s="150"/>
      <c r="C1" s="150"/>
      <c r="D1" s="150"/>
      <c r="E1" s="150"/>
      <c r="F1" s="150"/>
      <c r="G1" s="150"/>
      <c r="H1" s="150"/>
      <c r="I1" s="150"/>
      <c r="J1" s="53"/>
    </row>
    <row r="2" spans="1:10" ht="14.1" customHeight="1">
      <c r="A2" s="150" t="s">
        <v>123</v>
      </c>
      <c r="B2" s="150"/>
      <c r="C2" s="150"/>
      <c r="D2" s="150"/>
      <c r="E2" s="150"/>
      <c r="F2" s="150"/>
      <c r="G2" s="150"/>
      <c r="H2" s="150"/>
      <c r="I2" s="150"/>
      <c r="J2" s="53"/>
    </row>
    <row r="3" spans="1:10" ht="8.1" customHeight="1"/>
    <row r="4" spans="1:10" ht="14.1" customHeight="1">
      <c r="A4" s="132" t="s">
        <v>35</v>
      </c>
      <c r="B4" s="132"/>
      <c r="C4" s="132"/>
      <c r="D4" s="132"/>
      <c r="E4" s="132"/>
      <c r="F4" s="132"/>
      <c r="G4" s="132"/>
      <c r="H4" s="132"/>
      <c r="I4" s="132"/>
    </row>
    <row r="5" spans="1:10" ht="14.1" customHeight="1">
      <c r="A5" s="32"/>
      <c r="B5" s="154" t="s">
        <v>4</v>
      </c>
      <c r="C5" s="155"/>
      <c r="D5" s="156"/>
      <c r="E5" s="154" t="s">
        <v>53</v>
      </c>
      <c r="F5" s="155"/>
      <c r="G5" s="156"/>
      <c r="H5" s="154" t="s">
        <v>54</v>
      </c>
      <c r="I5" s="155"/>
    </row>
    <row r="6" spans="1:10" ht="14.1" customHeight="1">
      <c r="A6" s="46" t="s">
        <v>36</v>
      </c>
      <c r="B6" s="139" t="s">
        <v>0</v>
      </c>
      <c r="C6" s="32" t="s">
        <v>40</v>
      </c>
      <c r="D6" s="32" t="s">
        <v>32</v>
      </c>
      <c r="E6" s="139" t="s">
        <v>0</v>
      </c>
      <c r="F6" s="32" t="s">
        <v>40</v>
      </c>
      <c r="G6" s="32" t="s">
        <v>32</v>
      </c>
      <c r="H6" s="139" t="s">
        <v>0</v>
      </c>
      <c r="I6" s="33" t="s">
        <v>32</v>
      </c>
    </row>
    <row r="7" spans="1:10" ht="14.1" customHeight="1">
      <c r="A7" s="46" t="s">
        <v>52</v>
      </c>
      <c r="B7" s="140"/>
      <c r="C7" s="34" t="s">
        <v>41</v>
      </c>
      <c r="D7" s="34" t="s">
        <v>42</v>
      </c>
      <c r="E7" s="140"/>
      <c r="F7" s="34" t="s">
        <v>41</v>
      </c>
      <c r="G7" s="34" t="s">
        <v>42</v>
      </c>
      <c r="H7" s="140"/>
      <c r="I7" s="35" t="s">
        <v>42</v>
      </c>
    </row>
    <row r="8" spans="1:10" ht="14.1" customHeight="1" thickBot="1">
      <c r="A8" s="34"/>
      <c r="B8" s="41">
        <v>-10</v>
      </c>
      <c r="C8" s="41">
        <v>-11</v>
      </c>
      <c r="D8" s="41">
        <v>-12</v>
      </c>
      <c r="E8" s="41">
        <v>-13</v>
      </c>
      <c r="F8" s="41">
        <v>-14</v>
      </c>
      <c r="G8" s="41">
        <v>-15</v>
      </c>
      <c r="H8" s="41">
        <v>-16</v>
      </c>
      <c r="I8" s="42">
        <v>-17</v>
      </c>
    </row>
    <row r="9" spans="1:10" s="38" customFormat="1" ht="12.75" customHeight="1" thickBot="1">
      <c r="A9" s="141" t="s">
        <v>120</v>
      </c>
      <c r="B9" s="142"/>
      <c r="C9" s="142"/>
      <c r="D9" s="142"/>
      <c r="E9" s="142"/>
      <c r="F9" s="142"/>
      <c r="G9" s="142"/>
      <c r="H9" s="142"/>
      <c r="I9" s="143"/>
    </row>
    <row r="10" spans="1:10" s="38" customFormat="1" ht="12.75" customHeight="1">
      <c r="A10" s="115" t="s">
        <v>43</v>
      </c>
      <c r="B10" s="115">
        <v>1294</v>
      </c>
      <c r="C10" s="115">
        <v>971763</v>
      </c>
      <c r="D10" s="115">
        <v>13049029.456</v>
      </c>
      <c r="E10" s="115">
        <v>248</v>
      </c>
      <c r="F10" s="115">
        <v>159826</v>
      </c>
      <c r="G10" s="115">
        <v>873656.59600000002</v>
      </c>
      <c r="H10" s="115">
        <v>208</v>
      </c>
      <c r="I10" s="115">
        <v>219081.51199999999</v>
      </c>
    </row>
    <row r="11" spans="1:10" s="38" customFormat="1" ht="12.75" customHeight="1">
      <c r="A11" s="115"/>
      <c r="B11" s="115"/>
      <c r="C11" s="115"/>
      <c r="D11" s="115"/>
      <c r="E11" s="115"/>
      <c r="F11" s="115"/>
      <c r="G11" s="115"/>
      <c r="H11" s="115"/>
      <c r="I11" s="115"/>
    </row>
    <row r="12" spans="1:10" s="38" customFormat="1" ht="12.75" customHeight="1">
      <c r="A12" s="117" t="s">
        <v>117</v>
      </c>
      <c r="B12" s="115">
        <v>16</v>
      </c>
      <c r="C12" s="115">
        <v>12183</v>
      </c>
      <c r="D12" s="115">
        <v>168543.02499999999</v>
      </c>
      <c r="E12" s="115">
        <v>0</v>
      </c>
      <c r="F12" s="115">
        <v>0</v>
      </c>
      <c r="G12" s="115">
        <v>0</v>
      </c>
      <c r="H12" s="115">
        <v>11</v>
      </c>
      <c r="I12" s="115">
        <v>12015.835999999999</v>
      </c>
    </row>
    <row r="13" spans="1:10" s="38" customFormat="1" ht="12.75" customHeight="1">
      <c r="A13" s="118" t="s">
        <v>118</v>
      </c>
      <c r="B13" s="116">
        <v>1.2364760432766615</v>
      </c>
      <c r="C13" s="116">
        <v>1.2537007480218942</v>
      </c>
      <c r="D13" s="116">
        <v>1.2916134917796755</v>
      </c>
      <c r="E13" s="116">
        <v>0</v>
      </c>
      <c r="F13" s="116">
        <v>0</v>
      </c>
      <c r="G13" s="116">
        <v>0</v>
      </c>
      <c r="H13" s="116">
        <v>5.2884615384615383</v>
      </c>
      <c r="I13" s="116">
        <v>5.4846417163671939</v>
      </c>
    </row>
    <row r="14" spans="1:10" s="38" customFormat="1" ht="12.75" customHeight="1">
      <c r="A14" s="117" t="s">
        <v>88</v>
      </c>
      <c r="B14" s="115">
        <v>2</v>
      </c>
      <c r="C14" s="115">
        <v>964</v>
      </c>
      <c r="D14" s="115">
        <v>6710.24</v>
      </c>
      <c r="E14" s="115">
        <v>0</v>
      </c>
      <c r="F14" s="115">
        <v>0</v>
      </c>
      <c r="G14" s="115">
        <v>0</v>
      </c>
      <c r="H14" s="115">
        <v>4</v>
      </c>
      <c r="I14" s="115">
        <v>6347.277</v>
      </c>
    </row>
    <row r="15" spans="1:10" s="38" customFormat="1" ht="12.75" customHeight="1">
      <c r="A15" s="117" t="s">
        <v>89</v>
      </c>
      <c r="B15" s="115">
        <v>1</v>
      </c>
      <c r="C15" s="115">
        <v>1500</v>
      </c>
      <c r="D15" s="115">
        <v>70937.932000000001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</row>
    <row r="16" spans="1:10" s="38" customFormat="1" ht="12.75" customHeight="1">
      <c r="A16" s="117" t="s">
        <v>90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</row>
    <row r="17" spans="1:9" s="38" customFormat="1" ht="12.75" customHeight="1">
      <c r="A17" s="117" t="s">
        <v>91</v>
      </c>
      <c r="B17" s="115">
        <v>1</v>
      </c>
      <c r="C17" s="115">
        <v>510</v>
      </c>
      <c r="D17" s="115">
        <v>14546.919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</row>
    <row r="18" spans="1:9" s="38" customFormat="1" ht="12.75" customHeight="1">
      <c r="A18" s="117" t="s">
        <v>92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1:9" s="38" customFormat="1" ht="12.75" customHeight="1">
      <c r="A19" s="117" t="s">
        <v>93</v>
      </c>
      <c r="B19" s="115">
        <v>1</v>
      </c>
      <c r="C19" s="115">
        <v>142</v>
      </c>
      <c r="D19" s="115">
        <v>425.399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s="38" customFormat="1" ht="12.75" customHeight="1">
      <c r="A20" s="117" t="s">
        <v>94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s="38" customFormat="1" ht="12.75" customHeight="1">
      <c r="A21" s="117" t="s">
        <v>95</v>
      </c>
      <c r="B21" s="115">
        <v>1</v>
      </c>
      <c r="C21" s="115">
        <v>112</v>
      </c>
      <c r="D21" s="115">
        <v>866.33</v>
      </c>
      <c r="E21" s="115">
        <v>0</v>
      </c>
      <c r="F21" s="115">
        <v>0</v>
      </c>
      <c r="G21" s="115">
        <v>0</v>
      </c>
      <c r="H21" s="115">
        <v>1</v>
      </c>
      <c r="I21" s="115">
        <v>2857.2260000000001</v>
      </c>
    </row>
    <row r="22" spans="1:9" s="38" customFormat="1" ht="12.75" customHeight="1">
      <c r="A22" s="117" t="s">
        <v>96</v>
      </c>
      <c r="B22" s="115">
        <v>5</v>
      </c>
      <c r="C22" s="115">
        <v>7073</v>
      </c>
      <c r="D22" s="115">
        <v>55860.813999999998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s="38" customFormat="1" ht="12.75" customHeight="1">
      <c r="A23" s="117" t="s">
        <v>97</v>
      </c>
      <c r="B23" s="115">
        <v>2</v>
      </c>
      <c r="C23" s="115">
        <v>954</v>
      </c>
      <c r="D23" s="115">
        <v>12616.790999999999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s="38" customFormat="1" ht="12.75" customHeight="1">
      <c r="A24" s="117" t="s">
        <v>98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</row>
    <row r="25" spans="1:9" s="38" customFormat="1" ht="12.75" customHeight="1">
      <c r="A25" s="117" t="s">
        <v>99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</v>
      </c>
      <c r="I25" s="115">
        <v>182.714</v>
      </c>
    </row>
    <row r="26" spans="1:9" s="38" customFormat="1" ht="12.75" customHeight="1">
      <c r="A26" s="117" t="s">
        <v>100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s="38" customFormat="1" ht="12.75" customHeight="1">
      <c r="A27" s="117" t="s">
        <v>101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1:9" s="38" customFormat="1" ht="12.75" customHeight="1">
      <c r="A28" s="117" t="s">
        <v>102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1809.172</v>
      </c>
    </row>
    <row r="29" spans="1:9" s="38" customFormat="1" ht="12.75" customHeight="1">
      <c r="A29" s="117" t="s">
        <v>103</v>
      </c>
      <c r="B29" s="115">
        <v>3</v>
      </c>
      <c r="C29" s="115">
        <v>928</v>
      </c>
      <c r="D29" s="115">
        <v>6578.6</v>
      </c>
      <c r="E29" s="115">
        <v>0</v>
      </c>
      <c r="F29" s="115">
        <v>0</v>
      </c>
      <c r="G29" s="115">
        <v>0</v>
      </c>
      <c r="H29" s="115">
        <v>4</v>
      </c>
      <c r="I29" s="115">
        <v>819.447</v>
      </c>
    </row>
    <row r="30" spans="1:9" s="38" customFormat="1" ht="12.75" customHeight="1">
      <c r="A30" s="117" t="s">
        <v>104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1:9" s="38" customFormat="1" ht="12.75" customHeight="1" thickBot="1"/>
    <row r="32" spans="1:9" s="38" customFormat="1" ht="12.75" customHeight="1" thickBot="1">
      <c r="A32" s="141" t="s">
        <v>121</v>
      </c>
      <c r="B32" s="142"/>
      <c r="C32" s="142"/>
      <c r="D32" s="142"/>
      <c r="E32" s="142"/>
      <c r="F32" s="142"/>
      <c r="G32" s="142"/>
      <c r="H32" s="142"/>
      <c r="I32" s="143"/>
    </row>
    <row r="33" spans="1:9" s="38" customFormat="1" ht="12.75" customHeight="1">
      <c r="A33" s="115" t="s">
        <v>43</v>
      </c>
      <c r="B33" s="115">
        <v>1138</v>
      </c>
      <c r="C33" s="115">
        <v>1054080</v>
      </c>
      <c r="D33" s="115">
        <v>11450162.416999999</v>
      </c>
      <c r="E33" s="115">
        <v>224</v>
      </c>
      <c r="F33" s="115">
        <v>117644</v>
      </c>
      <c r="G33" s="115">
        <v>936483.85499999998</v>
      </c>
      <c r="H33" s="115">
        <v>192</v>
      </c>
      <c r="I33" s="115">
        <v>343220.21100000001</v>
      </c>
    </row>
    <row r="34" spans="1:9" s="38" customFormat="1" ht="12.75" customHeight="1">
      <c r="A34" s="115"/>
      <c r="B34" s="115"/>
      <c r="C34" s="115"/>
      <c r="D34" s="115"/>
      <c r="E34" s="115"/>
      <c r="F34" s="115"/>
      <c r="G34" s="115"/>
      <c r="H34" s="115"/>
      <c r="I34" s="115"/>
    </row>
    <row r="35" spans="1:9" s="38" customFormat="1" ht="12.75" customHeight="1">
      <c r="A35" s="117" t="s">
        <v>117</v>
      </c>
      <c r="B35" s="115">
        <v>19</v>
      </c>
      <c r="C35" s="115">
        <v>90966</v>
      </c>
      <c r="D35" s="115">
        <v>1036257.461</v>
      </c>
      <c r="E35" s="115">
        <v>0</v>
      </c>
      <c r="F35" s="115">
        <v>0</v>
      </c>
      <c r="G35" s="115">
        <v>0</v>
      </c>
      <c r="H35" s="115">
        <v>17</v>
      </c>
      <c r="I35" s="115">
        <v>19849.218000000001</v>
      </c>
    </row>
    <row r="36" spans="1:9" s="38" customFormat="1" ht="12.75" customHeight="1">
      <c r="A36" s="118" t="s">
        <v>118</v>
      </c>
      <c r="B36" s="116">
        <v>1.6695957820738139</v>
      </c>
      <c r="C36" s="116">
        <v>8.6298952641165751</v>
      </c>
      <c r="D36" s="116">
        <v>9.0501551267209415</v>
      </c>
      <c r="E36" s="116">
        <v>0</v>
      </c>
      <c r="F36" s="116">
        <v>0</v>
      </c>
      <c r="G36" s="116">
        <v>0</v>
      </c>
      <c r="H36" s="116">
        <v>8.8541666666666679</v>
      </c>
      <c r="I36" s="116">
        <v>5.7832311046507687</v>
      </c>
    </row>
    <row r="37" spans="1:9" s="38" customFormat="1" ht="12.75" customHeight="1">
      <c r="A37" s="117" t="s">
        <v>88</v>
      </c>
      <c r="B37" s="115">
        <v>3</v>
      </c>
      <c r="C37" s="115">
        <v>1274</v>
      </c>
      <c r="D37" s="115">
        <v>5456</v>
      </c>
      <c r="E37" s="115">
        <v>0</v>
      </c>
      <c r="F37" s="115">
        <v>0</v>
      </c>
      <c r="G37" s="115">
        <v>0</v>
      </c>
      <c r="H37" s="115">
        <v>1</v>
      </c>
      <c r="I37" s="115">
        <v>691</v>
      </c>
    </row>
    <row r="38" spans="1:9" s="38" customFormat="1" ht="12.75" customHeight="1">
      <c r="A38" s="117" t="s">
        <v>89</v>
      </c>
      <c r="B38" s="115">
        <v>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</row>
    <row r="39" spans="1:9" s="38" customFormat="1" ht="12.75" customHeight="1">
      <c r="A39" s="117" t="s">
        <v>90</v>
      </c>
      <c r="B39" s="115">
        <v>1</v>
      </c>
      <c r="C39" s="115">
        <v>213</v>
      </c>
      <c r="D39" s="115">
        <v>2000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s="38" customFormat="1" ht="12.75" customHeight="1">
      <c r="A40" s="117" t="s">
        <v>91</v>
      </c>
      <c r="B40" s="115">
        <v>1</v>
      </c>
      <c r="C40" s="115">
        <v>972</v>
      </c>
      <c r="D40" s="115">
        <v>20292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38" customFormat="1" ht="12.75" customHeight="1">
      <c r="A41" s="117" t="s">
        <v>92</v>
      </c>
      <c r="B41" s="115">
        <v>2</v>
      </c>
      <c r="C41" s="115">
        <v>1729</v>
      </c>
      <c r="D41" s="115">
        <v>28374.253000000001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</row>
    <row r="42" spans="1:9" s="38" customFormat="1" ht="12.75" customHeight="1">
      <c r="A42" s="117" t="s">
        <v>93</v>
      </c>
      <c r="B42" s="115">
        <v>1</v>
      </c>
      <c r="C42" s="115">
        <v>71309</v>
      </c>
      <c r="D42" s="115">
        <v>813279.14500000002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</row>
    <row r="43" spans="1:9" s="38" customFormat="1" ht="12.75" customHeight="1">
      <c r="A43" s="117" t="s">
        <v>94</v>
      </c>
      <c r="B43" s="115">
        <v>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</row>
    <row r="44" spans="1:9" s="38" customFormat="1" ht="12.75" customHeight="1">
      <c r="A44" s="117" t="s">
        <v>95</v>
      </c>
      <c r="B44" s="115">
        <v>0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s="38" customFormat="1" ht="12.75" customHeight="1">
      <c r="A45" s="117" t="s">
        <v>96</v>
      </c>
      <c r="B45" s="115">
        <v>0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1</v>
      </c>
      <c r="I45" s="115">
        <v>425.6</v>
      </c>
    </row>
    <row r="46" spans="1:9" s="38" customFormat="1" ht="12.75" customHeight="1">
      <c r="A46" s="117" t="s">
        <v>97</v>
      </c>
      <c r="B46" s="115">
        <v>0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1</v>
      </c>
      <c r="I46" s="115">
        <v>471.255</v>
      </c>
    </row>
    <row r="47" spans="1:9" s="38" customFormat="1" ht="12.75" customHeight="1">
      <c r="A47" s="117" t="s">
        <v>98</v>
      </c>
      <c r="B47" s="115">
        <v>0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s="38" customFormat="1" ht="12.75" customHeight="1">
      <c r="A48" s="117" t="s">
        <v>99</v>
      </c>
      <c r="B48" s="115">
        <v>1</v>
      </c>
      <c r="C48" s="115">
        <v>231</v>
      </c>
      <c r="D48" s="115">
        <v>3619.3989999999999</v>
      </c>
      <c r="E48" s="115">
        <v>0</v>
      </c>
      <c r="F48" s="115">
        <v>0</v>
      </c>
      <c r="G48" s="115">
        <v>0</v>
      </c>
      <c r="H48" s="115">
        <v>1</v>
      </c>
      <c r="I48" s="115">
        <v>3089.38</v>
      </c>
    </row>
    <row r="49" spans="1:9" s="38" customFormat="1" ht="12.75" customHeight="1">
      <c r="A49" s="117" t="s">
        <v>100</v>
      </c>
      <c r="B49" s="115">
        <v>5</v>
      </c>
      <c r="C49" s="115">
        <v>5828</v>
      </c>
      <c r="D49" s="115">
        <v>91942.218999999997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s="38" customFormat="1" ht="12.75" customHeight="1">
      <c r="A50" s="117" t="s">
        <v>101</v>
      </c>
      <c r="B50" s="115">
        <v>0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</row>
    <row r="51" spans="1:9" s="38" customFormat="1" ht="12.75" customHeight="1">
      <c r="A51" s="117" t="s">
        <v>102</v>
      </c>
      <c r="B51" s="115">
        <v>1</v>
      </c>
      <c r="C51" s="115">
        <v>50</v>
      </c>
      <c r="D51" s="115">
        <v>1300</v>
      </c>
      <c r="E51" s="115">
        <v>0</v>
      </c>
      <c r="F51" s="115">
        <v>0</v>
      </c>
      <c r="G51" s="115">
        <v>0</v>
      </c>
      <c r="H51" s="115">
        <v>2</v>
      </c>
      <c r="I51" s="115">
        <v>9242.1309999999994</v>
      </c>
    </row>
    <row r="52" spans="1:9" s="38" customFormat="1" ht="12.75" customHeight="1">
      <c r="A52" s="117" t="s">
        <v>103</v>
      </c>
      <c r="B52" s="115">
        <v>4</v>
      </c>
      <c r="C52" s="115">
        <v>9360</v>
      </c>
      <c r="D52" s="115">
        <v>69994.445000000007</v>
      </c>
      <c r="E52" s="115">
        <v>0</v>
      </c>
      <c r="F52" s="115">
        <v>0</v>
      </c>
      <c r="G52" s="115">
        <v>0</v>
      </c>
      <c r="H52" s="115">
        <v>11</v>
      </c>
      <c r="I52" s="115">
        <v>5929.8519999999999</v>
      </c>
    </row>
    <row r="53" spans="1:9" s="38" customFormat="1" ht="12.75" customHeight="1">
      <c r="A53" s="117" t="s">
        <v>104</v>
      </c>
      <c r="B53" s="115">
        <v>0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</row>
    <row r="54" spans="1:9" s="38" customFormat="1" ht="12.75" customHeight="1"/>
    <row r="55" spans="1:9" s="38" customFormat="1" ht="12.75" customHeight="1"/>
    <row r="56" spans="1:9" s="38" customFormat="1"/>
    <row r="57" spans="1:9" s="38" customFormat="1"/>
    <row r="58" spans="1:9" s="38" customFormat="1"/>
    <row r="59" spans="1:9" s="38" customFormat="1"/>
    <row r="60" spans="1:9" s="38" customFormat="1">
      <c r="A60" s="49"/>
      <c r="B60" s="50"/>
      <c r="C60" s="50"/>
      <c r="D60" s="50"/>
      <c r="E60" s="50"/>
      <c r="F60" s="50"/>
      <c r="G60" s="50"/>
      <c r="H60" s="50"/>
      <c r="I60" s="50"/>
    </row>
    <row r="61" spans="1:9" s="38" customFormat="1"/>
    <row r="62" spans="1:9" s="38" customFormat="1"/>
    <row r="63" spans="1:9" s="38" customFormat="1"/>
    <row r="64" spans="1:9" s="38" customFormat="1"/>
    <row r="65" spans="1:9" s="38" customFormat="1"/>
    <row r="66" spans="1:9" s="38" customFormat="1"/>
    <row r="67" spans="1:9" s="38" customFormat="1"/>
    <row r="68" spans="1:9" s="38" customFormat="1"/>
    <row r="69" spans="1:9" s="38" customFormat="1"/>
    <row r="70" spans="1:9" s="38" customFormat="1"/>
    <row r="71" spans="1:9" s="38" customFormat="1"/>
    <row r="72" spans="1:9" s="38" customFormat="1">
      <c r="A72" s="49"/>
      <c r="B72" s="50"/>
      <c r="C72" s="50"/>
      <c r="D72" s="50"/>
      <c r="E72" s="50"/>
      <c r="F72" s="50"/>
      <c r="G72" s="50"/>
      <c r="H72" s="50"/>
      <c r="I72" s="50"/>
    </row>
    <row r="73" spans="1:9" s="38" customFormat="1"/>
    <row r="74" spans="1:9" s="38" customFormat="1"/>
    <row r="75" spans="1:9" s="38" customFormat="1"/>
    <row r="76" spans="1:9" s="38" customFormat="1"/>
    <row r="77" spans="1:9" s="38" customFormat="1"/>
    <row r="78" spans="1:9" s="38" customFormat="1"/>
    <row r="79" spans="1:9" s="38" customFormat="1"/>
    <row r="80" spans="1:9" s="38" customFormat="1"/>
    <row r="81" spans="1:9" s="38" customFormat="1">
      <c r="A81" s="49"/>
      <c r="B81" s="50"/>
      <c r="C81" s="50"/>
      <c r="D81" s="50"/>
      <c r="E81" s="50"/>
      <c r="F81" s="50"/>
      <c r="G81" s="50"/>
      <c r="H81" s="50"/>
      <c r="I81" s="50"/>
    </row>
    <row r="82" spans="1:9" s="38" customFormat="1"/>
    <row r="83" spans="1:9" s="38" customFormat="1"/>
    <row r="84" spans="1:9" s="38" customFormat="1"/>
    <row r="85" spans="1:9" s="38" customFormat="1"/>
    <row r="86" spans="1:9" s="38" customFormat="1"/>
    <row r="87" spans="1:9" s="38" customFormat="1"/>
    <row r="88" spans="1:9" s="38" customFormat="1"/>
    <row r="89" spans="1:9" s="38" customFormat="1"/>
    <row r="90" spans="1:9" s="38" customFormat="1">
      <c r="A90" s="49"/>
      <c r="B90" s="50"/>
      <c r="C90" s="50"/>
      <c r="D90" s="50"/>
      <c r="E90" s="50"/>
      <c r="F90" s="50"/>
      <c r="G90" s="50"/>
      <c r="H90" s="50"/>
      <c r="I90" s="50"/>
    </row>
    <row r="91" spans="1:9" s="38" customFormat="1"/>
    <row r="92" spans="1:9" s="38" customFormat="1"/>
    <row r="93" spans="1:9" s="38" customFormat="1"/>
    <row r="94" spans="1:9" s="38" customFormat="1"/>
    <row r="95" spans="1:9" s="38" customFormat="1"/>
    <row r="96" spans="1:9" s="38" customFormat="1"/>
    <row r="97" spans="1:9" s="38" customFormat="1"/>
    <row r="98" spans="1:9" s="38" customFormat="1"/>
    <row r="99" spans="1:9" s="38" customFormat="1">
      <c r="A99" s="49"/>
      <c r="B99" s="50"/>
      <c r="C99" s="50"/>
      <c r="D99" s="50"/>
      <c r="E99" s="50"/>
      <c r="F99" s="50"/>
      <c r="G99" s="50"/>
      <c r="H99" s="50"/>
      <c r="I99" s="50"/>
    </row>
    <row r="100" spans="1:9" s="38" customFormat="1"/>
    <row r="101" spans="1:9" s="38" customFormat="1"/>
    <row r="102" spans="1:9" s="38" customFormat="1"/>
    <row r="103" spans="1:9" s="38" customFormat="1"/>
    <row r="104" spans="1:9" s="38" customFormat="1"/>
    <row r="105" spans="1:9" s="38" customFormat="1"/>
    <row r="106" spans="1:9" s="38" customFormat="1"/>
    <row r="107" spans="1:9" s="38" customFormat="1"/>
    <row r="108" spans="1:9" s="38" customFormat="1"/>
    <row r="109" spans="1:9" s="38" customFormat="1"/>
    <row r="110" spans="1:9" s="38" customFormat="1">
      <c r="A110" s="49"/>
      <c r="B110" s="50"/>
      <c r="C110" s="50"/>
      <c r="D110" s="50"/>
      <c r="E110" s="50"/>
      <c r="F110" s="50"/>
      <c r="G110" s="50"/>
      <c r="H110" s="50"/>
      <c r="I110" s="50"/>
    </row>
    <row r="111" spans="1:9" s="38" customFormat="1"/>
    <row r="112" spans="1:9" s="38" customFormat="1"/>
    <row r="113" spans="1:9" s="38" customFormat="1"/>
    <row r="114" spans="1:9" s="38" customFormat="1"/>
    <row r="115" spans="1:9" s="38" customFormat="1"/>
    <row r="116" spans="1:9" s="38" customFormat="1"/>
    <row r="117" spans="1:9" s="38" customFormat="1"/>
    <row r="118" spans="1:9" s="38" customFormat="1"/>
    <row r="119" spans="1:9" s="38" customFormat="1"/>
    <row r="120" spans="1:9" s="38" customFormat="1">
      <c r="A120" s="49"/>
      <c r="B120" s="50"/>
      <c r="C120" s="50"/>
      <c r="D120" s="50"/>
      <c r="E120" s="50"/>
      <c r="F120" s="50"/>
      <c r="G120" s="50"/>
      <c r="H120" s="50"/>
      <c r="I120" s="50"/>
    </row>
    <row r="121" spans="1:9" s="38" customFormat="1"/>
    <row r="122" spans="1:9" s="38" customFormat="1"/>
    <row r="123" spans="1:9" s="38" customFormat="1"/>
    <row r="124" spans="1:9" s="38" customFormat="1"/>
    <row r="125" spans="1:9" s="38" customFormat="1"/>
    <row r="126" spans="1:9" s="38" customFormat="1"/>
    <row r="127" spans="1:9" s="38" customFormat="1"/>
    <row r="128" spans="1:9" s="38" customFormat="1"/>
    <row r="129" spans="1:9" s="38" customFormat="1"/>
    <row r="130" spans="1:9" s="38" customFormat="1">
      <c r="A130" s="49"/>
      <c r="B130" s="50"/>
      <c r="C130" s="50"/>
      <c r="D130" s="50"/>
      <c r="E130" s="50"/>
      <c r="F130" s="50"/>
      <c r="G130" s="50"/>
      <c r="H130" s="50"/>
      <c r="I130" s="50"/>
    </row>
    <row r="131" spans="1:9" s="38" customFormat="1"/>
    <row r="132" spans="1:9" s="38" customFormat="1"/>
    <row r="133" spans="1:9" s="38" customFormat="1"/>
    <row r="134" spans="1:9" s="38" customFormat="1"/>
    <row r="135" spans="1:9" s="38" customFormat="1">
      <c r="A135" s="39"/>
    </row>
    <row r="136" spans="1:9" s="38" customFormat="1"/>
    <row r="137" spans="1:9" s="38" customFormat="1"/>
    <row r="138" spans="1:9" s="38" customFormat="1">
      <c r="A138" s="49"/>
      <c r="B138" s="50"/>
      <c r="C138" s="50"/>
      <c r="D138" s="50"/>
      <c r="E138" s="50"/>
      <c r="F138" s="50"/>
      <c r="G138" s="50"/>
      <c r="H138" s="50"/>
      <c r="I138" s="50"/>
    </row>
    <row r="139" spans="1:9" s="38" customFormat="1"/>
    <row r="140" spans="1:9" s="38" customFormat="1"/>
    <row r="141" spans="1:9" s="38" customFormat="1"/>
    <row r="142" spans="1:9" s="38" customFormat="1"/>
    <row r="143" spans="1:9" s="38" customFormat="1"/>
    <row r="144" spans="1:9" s="38" customFormat="1"/>
    <row r="145" spans="1:9" s="38" customFormat="1"/>
    <row r="146" spans="1:9" s="38" customFormat="1"/>
    <row r="147" spans="1:9" s="38" customFormat="1"/>
    <row r="148" spans="1:9" s="38" customFormat="1">
      <c r="A148" s="49"/>
      <c r="B148" s="50"/>
      <c r="C148" s="50"/>
      <c r="D148" s="50"/>
      <c r="E148" s="50"/>
      <c r="F148" s="50"/>
      <c r="G148" s="50"/>
      <c r="H148" s="50"/>
      <c r="I148" s="50"/>
    </row>
    <row r="149" spans="1:9" s="38" customFormat="1"/>
    <row r="150" spans="1:9" s="38" customFormat="1"/>
    <row r="151" spans="1:9" s="38" customFormat="1"/>
    <row r="152" spans="1:9" s="38" customFormat="1"/>
    <row r="153" spans="1:9" s="38" customFormat="1"/>
    <row r="154" spans="1:9" s="38" customFormat="1"/>
    <row r="155" spans="1:9" s="38" customFormat="1"/>
    <row r="156" spans="1:9" s="38" customFormat="1"/>
    <row r="157" spans="1:9" s="38" customFormat="1">
      <c r="A157" s="49"/>
      <c r="B157" s="50"/>
      <c r="C157" s="50"/>
      <c r="D157" s="50"/>
      <c r="E157" s="50"/>
      <c r="F157" s="50"/>
      <c r="G157" s="50"/>
      <c r="H157" s="50"/>
      <c r="I157" s="50"/>
    </row>
    <row r="158" spans="1:9" s="38" customFormat="1"/>
    <row r="159" spans="1:9" s="38" customFormat="1"/>
    <row r="160" spans="1:9" s="38" customFormat="1"/>
    <row r="161" spans="1:9" s="38" customFormat="1"/>
    <row r="162" spans="1:9" s="38" customFormat="1">
      <c r="A162" s="39"/>
    </row>
    <row r="163" spans="1:9" s="38" customFormat="1"/>
    <row r="164" spans="1:9" s="38" customFormat="1"/>
    <row r="165" spans="1:9" s="38" customFormat="1">
      <c r="A165" s="49"/>
      <c r="B165" s="50"/>
      <c r="C165" s="50"/>
      <c r="D165" s="50"/>
      <c r="E165" s="50"/>
      <c r="F165" s="50"/>
      <c r="G165" s="50"/>
      <c r="H165" s="50"/>
      <c r="I165" s="50"/>
    </row>
    <row r="166" spans="1:9" s="38" customFormat="1"/>
    <row r="167" spans="1:9" s="38" customFormat="1"/>
    <row r="168" spans="1:9" s="38" customFormat="1"/>
    <row r="169" spans="1:9" s="38" customFormat="1"/>
    <row r="170" spans="1:9" s="38" customFormat="1"/>
    <row r="171" spans="1:9" s="38" customFormat="1"/>
    <row r="172" spans="1:9" s="38" customFormat="1"/>
    <row r="173" spans="1:9" s="38" customFormat="1"/>
    <row r="174" spans="1:9" s="38" customFormat="1">
      <c r="A174" s="49"/>
      <c r="B174" s="50"/>
      <c r="C174" s="50"/>
      <c r="D174" s="50"/>
      <c r="E174" s="50"/>
      <c r="F174" s="50"/>
      <c r="G174" s="50"/>
      <c r="H174" s="50"/>
      <c r="I174" s="50"/>
    </row>
    <row r="175" spans="1:9" s="38" customFormat="1"/>
    <row r="176" spans="1:9" s="38" customFormat="1"/>
    <row r="177" spans="1:9" s="38" customFormat="1"/>
    <row r="178" spans="1:9" s="38" customFormat="1">
      <c r="A178" s="39"/>
    </row>
    <row r="179" spans="1:9" s="38" customFormat="1"/>
    <row r="180" spans="1:9" s="38" customFormat="1">
      <c r="A180" s="51"/>
    </row>
    <row r="181" spans="1:9" s="38" customFormat="1">
      <c r="A181" s="54"/>
      <c r="B181" s="54"/>
      <c r="C181" s="54"/>
      <c r="D181" s="54"/>
      <c r="E181" s="54"/>
      <c r="F181" s="54"/>
      <c r="G181" s="54"/>
      <c r="H181" s="54"/>
      <c r="I181" s="54"/>
    </row>
    <row r="182" spans="1:9" s="38" customFormat="1">
      <c r="A182" s="55" t="s">
        <v>55</v>
      </c>
      <c r="B182" s="56"/>
      <c r="C182" s="57"/>
      <c r="D182" s="57"/>
      <c r="E182" s="58"/>
      <c r="F182" s="56"/>
      <c r="G182" s="56"/>
      <c r="H182" s="56"/>
      <c r="I182" s="56"/>
    </row>
    <row r="183" spans="1:9" s="38" customFormat="1">
      <c r="A183" s="56" t="s">
        <v>56</v>
      </c>
      <c r="B183" s="56"/>
      <c r="C183" s="59"/>
      <c r="D183" s="59"/>
      <c r="E183" s="58"/>
      <c r="F183" s="57"/>
      <c r="G183" s="57"/>
      <c r="H183" s="57"/>
      <c r="I183" s="57"/>
    </row>
    <row r="184" spans="1:9" s="38" customFormat="1">
      <c r="A184" s="56" t="s">
        <v>57</v>
      </c>
      <c r="B184" s="56"/>
      <c r="C184" s="57"/>
      <c r="D184" s="57"/>
      <c r="E184" s="58"/>
      <c r="F184" s="57"/>
      <c r="G184" s="57"/>
      <c r="H184" s="57"/>
      <c r="I184" s="57"/>
    </row>
    <row r="185" spans="1:9" s="38" customFormat="1">
      <c r="A185" s="60" t="s">
        <v>58</v>
      </c>
      <c r="B185" s="56"/>
      <c r="C185" s="57"/>
      <c r="D185" s="57"/>
      <c r="E185" s="58"/>
      <c r="F185" s="56"/>
      <c r="G185" s="56"/>
      <c r="H185" s="56"/>
      <c r="I185" s="56"/>
    </row>
    <row r="186" spans="1:9" s="38" customFormat="1"/>
    <row r="187" spans="1:9" s="38" customFormat="1"/>
    <row r="188" spans="1:9" s="38" customFormat="1"/>
    <row r="189" spans="1:9" s="38" customFormat="1"/>
    <row r="190" spans="1:9" s="38" customFormat="1"/>
    <row r="191" spans="1:9" s="38" customFormat="1"/>
    <row r="192" spans="1:9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  <row r="265" s="38" customFormat="1"/>
    <row r="266" s="38" customFormat="1"/>
    <row r="267" s="38" customFormat="1"/>
    <row r="268" s="38" customFormat="1"/>
    <row r="269" s="38" customFormat="1"/>
    <row r="270" s="38" customFormat="1"/>
    <row r="271" s="38" customFormat="1"/>
    <row r="272" s="38" customFormat="1"/>
    <row r="273" s="38" customFormat="1"/>
    <row r="274" s="38" customFormat="1"/>
    <row r="275" s="38" customFormat="1"/>
    <row r="276" s="38" customFormat="1"/>
    <row r="277" s="38" customFormat="1"/>
    <row r="278" s="38" customFormat="1"/>
    <row r="279" s="38" customFormat="1"/>
    <row r="280" s="38" customFormat="1"/>
    <row r="281" s="38" customFormat="1"/>
    <row r="282" s="38" customFormat="1"/>
    <row r="283" s="38" customFormat="1"/>
    <row r="284" s="38" customFormat="1"/>
    <row r="285" s="38" customFormat="1"/>
    <row r="286" s="38" customFormat="1"/>
    <row r="287" s="38" customFormat="1"/>
    <row r="288" s="38" customFormat="1"/>
    <row r="289" s="38" customFormat="1"/>
    <row r="290" s="38" customFormat="1"/>
    <row r="291" s="38" customFormat="1"/>
    <row r="292" s="38" customFormat="1"/>
    <row r="293" s="38" customFormat="1"/>
    <row r="294" s="38" customFormat="1"/>
    <row r="295" s="38" customFormat="1"/>
    <row r="296" s="38" customFormat="1"/>
    <row r="297" s="38" customFormat="1"/>
    <row r="298" s="38" customFormat="1"/>
    <row r="299" s="38" customFormat="1"/>
    <row r="300" s="38" customFormat="1"/>
    <row r="301" s="38" customFormat="1"/>
    <row r="302" s="38" customFormat="1"/>
    <row r="303" s="38" customFormat="1"/>
    <row r="304" s="38" customFormat="1"/>
    <row r="305" s="38" customFormat="1"/>
    <row r="306" s="38" customFormat="1"/>
    <row r="307" s="38" customFormat="1"/>
    <row r="308" s="38" customFormat="1"/>
    <row r="309" s="38" customFormat="1"/>
    <row r="310" s="38" customFormat="1"/>
    <row r="311" s="38" customFormat="1"/>
    <row r="312" s="38" customFormat="1"/>
    <row r="313" s="38" customFormat="1"/>
    <row r="314" s="38" customFormat="1"/>
    <row r="315" s="38" customFormat="1"/>
    <row r="316" s="38" customFormat="1"/>
    <row r="317" s="38" customFormat="1"/>
    <row r="318" s="38" customFormat="1"/>
    <row r="319" s="38" customFormat="1"/>
    <row r="320" s="38" customFormat="1"/>
    <row r="321" s="38" customFormat="1"/>
    <row r="322" s="38" customFormat="1"/>
    <row r="323" s="38" customFormat="1"/>
    <row r="324" s="38" customFormat="1"/>
    <row r="325" s="38" customFormat="1"/>
    <row r="326" s="38" customFormat="1"/>
    <row r="327" s="38" customFormat="1"/>
    <row r="328" s="38" customFormat="1"/>
    <row r="329" s="38" customFormat="1"/>
    <row r="330" s="38" customFormat="1"/>
    <row r="331" s="38" customFormat="1"/>
    <row r="332" s="38" customFormat="1"/>
    <row r="333" s="38" customFormat="1"/>
    <row r="334" s="38" customFormat="1"/>
    <row r="335" s="38" customFormat="1"/>
    <row r="336" s="38" customFormat="1"/>
    <row r="337" s="38" customFormat="1"/>
    <row r="338" s="38" customFormat="1"/>
    <row r="339" s="38" customFormat="1"/>
    <row r="340" s="38" customFormat="1"/>
    <row r="341" s="38" customFormat="1"/>
    <row r="342" s="38" customFormat="1"/>
    <row r="343" s="38" customFormat="1"/>
    <row r="344" s="38" customFormat="1"/>
    <row r="345" s="38" customFormat="1"/>
    <row r="346" s="38" customFormat="1"/>
    <row r="347" s="38" customFormat="1"/>
    <row r="348" s="38" customFormat="1"/>
    <row r="349" s="38" customFormat="1"/>
    <row r="350" s="38" customFormat="1"/>
    <row r="351" s="38" customFormat="1"/>
    <row r="352" s="38" customFormat="1"/>
    <row r="353" s="38" customFormat="1"/>
    <row r="354" s="38" customFormat="1"/>
    <row r="355" s="38" customFormat="1"/>
    <row r="356" s="38" customFormat="1"/>
    <row r="357" s="38" customFormat="1"/>
    <row r="358" s="38" customFormat="1"/>
    <row r="359" s="38" customFormat="1"/>
    <row r="360" s="38" customFormat="1"/>
    <row r="361" s="38" customFormat="1"/>
    <row r="362" s="38" customFormat="1"/>
    <row r="363" s="38" customFormat="1"/>
    <row r="364" s="38" customFormat="1"/>
    <row r="365" s="38" customFormat="1"/>
    <row r="366" s="38" customFormat="1"/>
    <row r="367" s="38" customFormat="1"/>
    <row r="368" s="38" customFormat="1"/>
    <row r="369" s="38" customFormat="1"/>
    <row r="370" s="38" customFormat="1"/>
    <row r="371" s="38" customFormat="1"/>
    <row r="372" s="38" customFormat="1"/>
    <row r="373" s="38" customFormat="1"/>
    <row r="374" s="38" customFormat="1"/>
    <row r="375" s="38" customFormat="1"/>
    <row r="376" s="38" customFormat="1"/>
    <row r="377" s="38" customFormat="1"/>
    <row r="378" s="38" customFormat="1"/>
    <row r="379" s="38" customFormat="1"/>
    <row r="380" s="38" customFormat="1"/>
    <row r="381" s="38" customFormat="1"/>
    <row r="382" s="38" customFormat="1"/>
    <row r="383" s="38" customFormat="1"/>
    <row r="384" s="38" customFormat="1"/>
    <row r="385" s="38" customFormat="1"/>
    <row r="386" s="38" customFormat="1"/>
    <row r="387" s="38" customFormat="1"/>
    <row r="388" s="38" customFormat="1"/>
    <row r="389" s="38" customFormat="1"/>
    <row r="390" s="38" customFormat="1"/>
    <row r="391" s="38" customFormat="1"/>
    <row r="392" s="38" customFormat="1"/>
    <row r="393" s="38" customFormat="1"/>
    <row r="394" s="38" customFormat="1"/>
    <row r="395" s="38" customFormat="1"/>
    <row r="396" s="38" customFormat="1"/>
    <row r="397" s="38" customFormat="1"/>
    <row r="398" s="38" customFormat="1"/>
    <row r="399" s="38" customFormat="1"/>
    <row r="400" s="38" customFormat="1"/>
    <row r="401" s="38" customFormat="1"/>
    <row r="402" s="38" customFormat="1"/>
    <row r="403" s="38" customFormat="1"/>
    <row r="404" s="38" customFormat="1"/>
    <row r="405" s="38" customFormat="1"/>
    <row r="406" s="38" customFormat="1"/>
    <row r="407" s="38" customFormat="1"/>
    <row r="408" s="38" customFormat="1"/>
    <row r="409" s="38" customFormat="1"/>
    <row r="410" s="38" customFormat="1"/>
    <row r="411" s="38" customFormat="1"/>
    <row r="412" s="38" customFormat="1"/>
    <row r="413" s="38" customFormat="1"/>
    <row r="414" s="38" customFormat="1"/>
    <row r="415" s="38" customFormat="1"/>
    <row r="416" s="38" customFormat="1"/>
    <row r="417" s="38" customFormat="1"/>
    <row r="418" s="38" customFormat="1"/>
    <row r="419" s="38" customFormat="1"/>
    <row r="420" s="38" customFormat="1"/>
    <row r="421" s="38" customFormat="1"/>
    <row r="422" s="38" customFormat="1"/>
    <row r="423" s="38" customFormat="1"/>
    <row r="424" s="38" customFormat="1"/>
    <row r="425" s="38" customFormat="1"/>
    <row r="426" s="38" customFormat="1"/>
    <row r="427" s="38" customFormat="1"/>
    <row r="428" s="38" customFormat="1"/>
    <row r="429" s="38" customFormat="1"/>
    <row r="430" s="38" customFormat="1"/>
    <row r="431" s="38" customFormat="1"/>
    <row r="432" s="38" customFormat="1"/>
    <row r="433" s="38" customFormat="1"/>
    <row r="434" s="38" customFormat="1"/>
    <row r="435" s="38" customFormat="1"/>
    <row r="436" s="38" customFormat="1"/>
    <row r="437" s="38" customFormat="1"/>
    <row r="438" s="38" customFormat="1"/>
    <row r="439" s="38" customFormat="1"/>
    <row r="440" s="38" customFormat="1"/>
    <row r="441" s="38" customFormat="1"/>
    <row r="442" s="38" customFormat="1"/>
    <row r="443" s="38" customFormat="1"/>
    <row r="444" s="38" customFormat="1"/>
    <row r="445" s="38" customFormat="1"/>
    <row r="446" s="38" customFormat="1"/>
    <row r="447" s="38" customFormat="1"/>
    <row r="448" s="38" customFormat="1"/>
    <row r="449" s="38" customFormat="1"/>
    <row r="450" s="38" customFormat="1"/>
    <row r="451" s="38" customFormat="1"/>
    <row r="452" s="38" customFormat="1"/>
    <row r="453" s="38" customFormat="1"/>
    <row r="454" s="38" customFormat="1"/>
    <row r="455" s="38" customFormat="1"/>
    <row r="456" s="38" customFormat="1"/>
    <row r="457" s="38" customFormat="1"/>
    <row r="458" s="38" customFormat="1"/>
    <row r="459" s="38" customFormat="1"/>
    <row r="460" s="38" customFormat="1"/>
    <row r="461" s="38" customFormat="1"/>
    <row r="462" s="38" customFormat="1"/>
    <row r="463" s="38" customFormat="1"/>
    <row r="464" s="38" customFormat="1"/>
    <row r="465" s="38" customFormat="1"/>
    <row r="466" s="38" customFormat="1"/>
    <row r="467" s="38" customFormat="1"/>
    <row r="468" s="38" customFormat="1"/>
    <row r="469" s="38" customFormat="1"/>
    <row r="470" s="38" customFormat="1"/>
    <row r="471" s="38" customFormat="1"/>
    <row r="472" s="38" customFormat="1"/>
    <row r="473" s="38" customFormat="1"/>
    <row r="474" s="38" customFormat="1"/>
    <row r="475" s="38" customFormat="1"/>
    <row r="476" s="38" customFormat="1"/>
    <row r="477" s="38" customFormat="1"/>
    <row r="478" s="38" customFormat="1"/>
    <row r="479" s="38" customFormat="1"/>
    <row r="480" s="38" customFormat="1"/>
    <row r="481" s="38" customFormat="1"/>
    <row r="482" s="38" customFormat="1"/>
    <row r="483" s="38" customFormat="1"/>
    <row r="484" s="38" customFormat="1"/>
    <row r="485" s="38" customFormat="1"/>
    <row r="486" s="38" customFormat="1"/>
    <row r="487" s="38" customFormat="1"/>
    <row r="488" s="38" customFormat="1"/>
    <row r="489" s="38" customFormat="1"/>
    <row r="490" s="38" customFormat="1"/>
    <row r="491" s="38" customFormat="1"/>
    <row r="492" s="38" customFormat="1"/>
    <row r="493" s="38" customFormat="1"/>
    <row r="494" s="38" customFormat="1"/>
    <row r="495" s="38" customFormat="1"/>
    <row r="496" s="38" customFormat="1"/>
    <row r="497" s="38" customFormat="1"/>
    <row r="498" s="38" customFormat="1"/>
    <row r="499" s="38" customFormat="1"/>
    <row r="500" s="38" customFormat="1"/>
    <row r="501" s="38" customFormat="1"/>
    <row r="502" s="38" customFormat="1"/>
    <row r="503" s="38" customFormat="1"/>
    <row r="504" s="38" customFormat="1"/>
    <row r="505" s="38" customFormat="1"/>
    <row r="506" s="38" customFormat="1"/>
    <row r="507" s="38" customFormat="1"/>
    <row r="508" s="38" customFormat="1"/>
    <row r="509" s="38" customFormat="1"/>
    <row r="510" s="38" customFormat="1"/>
    <row r="511" s="38" customFormat="1"/>
    <row r="512" s="38" customFormat="1"/>
    <row r="513" s="38" customFormat="1"/>
    <row r="514" s="38" customFormat="1"/>
    <row r="515" s="38" customFormat="1"/>
    <row r="516" s="38" customFormat="1"/>
    <row r="517" s="38" customFormat="1"/>
    <row r="518" s="38" customFormat="1"/>
    <row r="519" s="38" customFormat="1"/>
    <row r="520" s="38" customFormat="1"/>
    <row r="521" s="38" customFormat="1"/>
    <row r="522" s="38" customFormat="1"/>
    <row r="523" s="38" customFormat="1"/>
    <row r="524" s="38" customFormat="1"/>
    <row r="525" s="38" customFormat="1"/>
    <row r="526" s="38" customFormat="1"/>
    <row r="527" s="38" customFormat="1"/>
    <row r="528" s="38" customFormat="1"/>
    <row r="529" s="38" customFormat="1"/>
    <row r="530" s="38" customFormat="1"/>
    <row r="531" s="38" customFormat="1"/>
    <row r="532" s="38" customFormat="1"/>
    <row r="533" s="38" customFormat="1"/>
    <row r="534" s="38" customFormat="1"/>
    <row r="535" s="38" customFormat="1"/>
    <row r="536" s="38" customFormat="1"/>
    <row r="537" s="38" customFormat="1"/>
    <row r="538" s="38" customFormat="1"/>
    <row r="539" s="38" customFormat="1"/>
    <row r="540" s="38" customFormat="1"/>
    <row r="541" s="38" customFormat="1"/>
    <row r="542" s="38" customFormat="1"/>
    <row r="543" s="38" customFormat="1"/>
    <row r="544" s="38" customFormat="1"/>
    <row r="545" s="38" customFormat="1"/>
    <row r="546" s="38" customFormat="1"/>
    <row r="547" s="38" customFormat="1"/>
    <row r="548" s="38" customFormat="1"/>
    <row r="549" s="38" customFormat="1"/>
    <row r="550" s="38" customFormat="1"/>
    <row r="551" s="38" customFormat="1"/>
    <row r="552" s="38" customFormat="1"/>
    <row r="553" s="38" customFormat="1"/>
    <row r="554" s="38" customFormat="1"/>
    <row r="555" s="38" customFormat="1"/>
    <row r="556" s="38" customFormat="1"/>
    <row r="557" s="38" customFormat="1"/>
    <row r="558" s="38" customFormat="1"/>
    <row r="559" s="38" customFormat="1"/>
    <row r="560" s="38" customFormat="1"/>
    <row r="561" s="38" customFormat="1"/>
    <row r="562" s="38" customFormat="1"/>
    <row r="563" s="38" customFormat="1"/>
    <row r="564" s="38" customFormat="1"/>
    <row r="565" s="38" customFormat="1"/>
    <row r="566" s="38" customFormat="1"/>
    <row r="567" s="38" customFormat="1"/>
    <row r="568" s="38" customFormat="1"/>
    <row r="569" s="38" customFormat="1"/>
    <row r="570" s="38" customFormat="1"/>
    <row r="571" s="38" customFormat="1"/>
    <row r="572" s="38" customFormat="1"/>
    <row r="573" s="38" customFormat="1"/>
    <row r="574" s="38" customFormat="1"/>
    <row r="575" s="38" customFormat="1"/>
    <row r="576" s="38" customFormat="1"/>
    <row r="577" s="38" customFormat="1"/>
    <row r="578" s="38" customFormat="1"/>
    <row r="579" s="38" customFormat="1"/>
    <row r="580" s="38" customFormat="1"/>
    <row r="581" s="38" customFormat="1"/>
    <row r="582" s="38" customFormat="1"/>
    <row r="583" s="38" customFormat="1"/>
    <row r="584" s="38" customFormat="1"/>
    <row r="585" s="38" customFormat="1"/>
    <row r="586" s="38" customFormat="1"/>
    <row r="587" s="38" customFormat="1"/>
    <row r="588" s="38" customFormat="1"/>
    <row r="589" s="38" customFormat="1"/>
    <row r="590" s="38" customFormat="1"/>
    <row r="591" s="38" customFormat="1"/>
    <row r="592" s="38" customFormat="1"/>
    <row r="593" s="38" customFormat="1"/>
    <row r="594" s="38" customFormat="1"/>
    <row r="595" s="38" customFormat="1"/>
    <row r="596" s="38" customFormat="1"/>
    <row r="597" s="38" customFormat="1"/>
    <row r="598" s="38" customFormat="1"/>
    <row r="599" s="38" customFormat="1"/>
    <row r="600" s="38" customFormat="1"/>
    <row r="601" s="38" customFormat="1"/>
    <row r="602" s="38" customFormat="1"/>
    <row r="603" s="38" customFormat="1"/>
    <row r="604" s="38" customFormat="1"/>
    <row r="605" s="38" customFormat="1"/>
    <row r="606" s="38" customFormat="1"/>
    <row r="607" s="38" customFormat="1"/>
    <row r="608" s="38" customFormat="1"/>
    <row r="609" s="38" customFormat="1"/>
    <row r="610" s="38" customFormat="1"/>
    <row r="611" s="38" customFormat="1"/>
    <row r="612" s="38" customFormat="1"/>
    <row r="613" s="38" customFormat="1"/>
    <row r="614" s="38" customFormat="1"/>
    <row r="615" s="38" customFormat="1"/>
    <row r="616" s="38" customFormat="1"/>
    <row r="617" s="38" customFormat="1"/>
    <row r="618" s="38" customFormat="1"/>
    <row r="619" s="38" customFormat="1"/>
    <row r="620" s="38" customFormat="1"/>
    <row r="621" s="38" customFormat="1"/>
    <row r="622" s="38" customFormat="1"/>
    <row r="623" s="38" customFormat="1"/>
    <row r="624" s="38" customFormat="1"/>
    <row r="625" s="38" customFormat="1"/>
    <row r="626" s="38" customFormat="1"/>
    <row r="627" s="38" customFormat="1"/>
    <row r="628" s="38" customFormat="1"/>
    <row r="629" s="38" customFormat="1"/>
    <row r="630" s="38" customFormat="1"/>
    <row r="631" s="38" customFormat="1"/>
    <row r="632" s="38" customFormat="1"/>
    <row r="633" s="38" customFormat="1"/>
    <row r="634" s="38" customFormat="1"/>
    <row r="635" s="38" customFormat="1"/>
    <row r="636" s="38" customFormat="1"/>
    <row r="637" s="38" customFormat="1"/>
    <row r="638" s="38" customFormat="1"/>
    <row r="639" s="38" customFormat="1"/>
    <row r="640" s="38" customFormat="1"/>
    <row r="641" s="38" customFormat="1"/>
    <row r="642" s="38" customFormat="1"/>
    <row r="643" s="38" customFormat="1"/>
    <row r="644" s="38" customFormat="1"/>
    <row r="645" s="38" customFormat="1"/>
    <row r="646" s="38" customFormat="1"/>
    <row r="647" s="38" customFormat="1"/>
    <row r="648" s="38" customFormat="1"/>
    <row r="649" s="38" customFormat="1"/>
    <row r="650" s="38" customFormat="1"/>
    <row r="651" s="38" customFormat="1"/>
    <row r="652" s="38" customFormat="1"/>
    <row r="653" s="38" customFormat="1"/>
    <row r="654" s="38" customFormat="1"/>
    <row r="655" s="38" customFormat="1"/>
    <row r="656" s="38" customFormat="1"/>
    <row r="657" s="38" customFormat="1"/>
    <row r="658" s="38" customFormat="1"/>
    <row r="659" s="38" customFormat="1"/>
    <row r="660" s="38" customFormat="1"/>
    <row r="661" s="38" customFormat="1"/>
    <row r="662" s="38" customFormat="1"/>
    <row r="663" s="38" customFormat="1"/>
    <row r="664" s="38" customFormat="1"/>
    <row r="665" s="38" customFormat="1"/>
    <row r="666" s="38" customFormat="1"/>
    <row r="667" s="38" customFormat="1"/>
    <row r="668" s="38" customFormat="1"/>
    <row r="669" s="38" customFormat="1"/>
    <row r="670" s="38" customFormat="1"/>
    <row r="671" s="38" customFormat="1"/>
    <row r="672" s="38" customFormat="1"/>
    <row r="673" s="38" customFormat="1"/>
    <row r="674" s="38" customFormat="1"/>
    <row r="675" s="38" customFormat="1"/>
    <row r="676" s="38" customFormat="1"/>
    <row r="677" s="38" customFormat="1"/>
    <row r="678" s="38" customFormat="1"/>
    <row r="679" s="38" customFormat="1"/>
    <row r="680" s="38" customFormat="1"/>
    <row r="681" s="38" customFormat="1"/>
    <row r="682" s="38" customFormat="1"/>
    <row r="683" s="38" customFormat="1"/>
    <row r="684" s="38" customFormat="1"/>
    <row r="685" s="38" customFormat="1"/>
    <row r="686" s="38" customFormat="1"/>
    <row r="687" s="38" customFormat="1"/>
    <row r="688" s="38" customFormat="1"/>
    <row r="689" s="38" customFormat="1"/>
    <row r="690" s="38" customFormat="1"/>
    <row r="691" s="38" customFormat="1"/>
    <row r="692" s="38" customFormat="1"/>
    <row r="693" s="38" customFormat="1"/>
    <row r="694" s="38" customFormat="1"/>
    <row r="695" s="38" customFormat="1"/>
    <row r="696" s="38" customFormat="1"/>
    <row r="697" s="38" customFormat="1"/>
    <row r="698" s="38" customFormat="1"/>
    <row r="699" s="38" customFormat="1"/>
    <row r="700" s="38" customFormat="1"/>
    <row r="701" s="38" customFormat="1"/>
    <row r="702" s="38" customFormat="1"/>
    <row r="703" s="38" customFormat="1"/>
    <row r="704" s="38" customFormat="1"/>
    <row r="705" s="38" customFormat="1"/>
    <row r="706" s="38" customFormat="1"/>
    <row r="707" s="38" customFormat="1"/>
    <row r="708" s="38" customFormat="1"/>
    <row r="709" s="38" customFormat="1"/>
    <row r="710" s="38" customFormat="1"/>
    <row r="711" s="38" customFormat="1"/>
    <row r="712" s="38" customFormat="1"/>
    <row r="713" s="38" customFormat="1"/>
    <row r="714" s="38" customFormat="1"/>
    <row r="715" s="38" customFormat="1"/>
    <row r="716" s="38" customFormat="1"/>
    <row r="717" s="38" customFormat="1"/>
    <row r="718" s="38" customFormat="1"/>
    <row r="719" s="38" customFormat="1"/>
    <row r="720" s="38" customFormat="1"/>
    <row r="721" s="38" customFormat="1"/>
    <row r="722" s="38" customFormat="1"/>
    <row r="723" s="38" customFormat="1"/>
    <row r="724" s="38" customFormat="1"/>
    <row r="725" s="38" customFormat="1"/>
    <row r="726" s="38" customFormat="1"/>
    <row r="727" s="38" customFormat="1"/>
    <row r="728" s="38" customFormat="1"/>
    <row r="729" s="38" customFormat="1"/>
    <row r="730" s="38" customFormat="1"/>
    <row r="731" s="38" customFormat="1"/>
    <row r="732" s="38" customFormat="1"/>
    <row r="733" s="38" customFormat="1"/>
    <row r="734" s="38" customFormat="1"/>
    <row r="735" s="38" customFormat="1"/>
    <row r="736" s="38" customFormat="1"/>
    <row r="737" s="38" customFormat="1"/>
    <row r="738" s="38" customFormat="1"/>
    <row r="739" s="38" customFormat="1"/>
    <row r="740" s="38" customFormat="1"/>
    <row r="741" s="38" customFormat="1"/>
    <row r="742" s="38" customFormat="1"/>
    <row r="743" s="38" customFormat="1"/>
    <row r="744" s="38" customFormat="1"/>
    <row r="745" s="38" customFormat="1"/>
    <row r="746" s="38" customFormat="1"/>
    <row r="747" s="38" customFormat="1"/>
    <row r="748" s="38" customFormat="1"/>
    <row r="749" s="38" customFormat="1"/>
    <row r="750" s="38" customFormat="1"/>
    <row r="751" s="38" customFormat="1"/>
    <row r="752" s="38" customFormat="1"/>
    <row r="753" s="38" customFormat="1"/>
    <row r="754" s="38" customFormat="1"/>
    <row r="755" s="38" customFormat="1"/>
    <row r="756" s="38" customFormat="1"/>
    <row r="757" s="38" customFormat="1"/>
    <row r="758" s="38" customFormat="1"/>
    <row r="759" s="38" customFormat="1"/>
    <row r="760" s="38" customFormat="1"/>
    <row r="761" s="38" customFormat="1"/>
    <row r="762" s="38" customFormat="1"/>
    <row r="763" s="38" customFormat="1"/>
    <row r="764" s="38" customFormat="1"/>
    <row r="765" s="38" customFormat="1"/>
    <row r="766" s="38" customFormat="1"/>
    <row r="767" s="38" customFormat="1"/>
    <row r="768" s="38" customFormat="1"/>
    <row r="769" s="38" customFormat="1"/>
    <row r="770" s="38" customFormat="1"/>
    <row r="771" s="38" customFormat="1"/>
    <row r="772" s="38" customFormat="1"/>
    <row r="773" s="38" customFormat="1"/>
    <row r="774" s="38" customFormat="1"/>
    <row r="775" s="38" customFormat="1"/>
    <row r="776" s="38" customFormat="1"/>
    <row r="777" s="38" customFormat="1"/>
    <row r="778" s="38" customFormat="1"/>
    <row r="779" s="38" customFormat="1"/>
    <row r="780" s="38" customFormat="1"/>
    <row r="781" s="38" customFormat="1"/>
    <row r="782" s="38" customFormat="1"/>
    <row r="783" s="38" customFormat="1"/>
    <row r="784" s="38" customFormat="1"/>
    <row r="785" s="38" customFormat="1"/>
    <row r="786" s="38" customFormat="1"/>
    <row r="787" s="38" customFormat="1"/>
    <row r="788" s="38" customFormat="1"/>
    <row r="789" s="38" customFormat="1"/>
    <row r="790" s="38" customFormat="1"/>
    <row r="791" s="38" customFormat="1"/>
    <row r="792" s="38" customFormat="1"/>
    <row r="793" s="38" customFormat="1"/>
    <row r="794" s="38" customFormat="1"/>
    <row r="795" s="38" customFormat="1"/>
    <row r="796" s="38" customFormat="1"/>
    <row r="797" s="38" customFormat="1"/>
    <row r="798" s="38" customFormat="1"/>
    <row r="799" s="38" customFormat="1"/>
    <row r="800" s="38" customFormat="1"/>
    <row r="801" s="38" customFormat="1"/>
    <row r="802" s="38" customFormat="1"/>
    <row r="803" s="38" customFormat="1"/>
    <row r="804" s="38" customFormat="1"/>
    <row r="805" s="38" customFormat="1"/>
    <row r="806" s="38" customFormat="1"/>
    <row r="807" s="38" customFormat="1"/>
    <row r="808" s="38" customFormat="1"/>
    <row r="809" s="38" customFormat="1"/>
    <row r="810" s="38" customFormat="1"/>
    <row r="811" s="38" customFormat="1"/>
    <row r="812" s="38" customFormat="1"/>
    <row r="813" s="38" customFormat="1"/>
    <row r="814" s="38" customFormat="1"/>
    <row r="815" s="38" customFormat="1"/>
    <row r="816" s="38" customFormat="1"/>
    <row r="817" s="38" customFormat="1"/>
    <row r="818" s="38" customFormat="1"/>
    <row r="819" s="38" customFormat="1"/>
    <row r="820" s="38" customFormat="1"/>
    <row r="821" s="38" customFormat="1"/>
    <row r="822" s="38" customFormat="1"/>
    <row r="823" s="38" customFormat="1"/>
    <row r="824" s="38" customFormat="1"/>
    <row r="825" s="38" customFormat="1"/>
    <row r="826" s="38" customFormat="1"/>
    <row r="827" s="38" customFormat="1"/>
    <row r="828" s="38" customFormat="1"/>
    <row r="829" s="38" customFormat="1"/>
    <row r="830" s="38" customFormat="1"/>
    <row r="831" s="38" customFormat="1"/>
    <row r="832" s="38" customFormat="1"/>
    <row r="833" s="38" customFormat="1"/>
    <row r="834" s="38" customFormat="1"/>
    <row r="835" s="38" customFormat="1"/>
    <row r="836" s="38" customFormat="1"/>
    <row r="837" s="38" customFormat="1"/>
    <row r="838" s="38" customFormat="1"/>
    <row r="839" s="38" customFormat="1"/>
    <row r="840" s="38" customFormat="1"/>
    <row r="841" s="38" customFormat="1"/>
    <row r="842" s="38" customFormat="1"/>
    <row r="843" s="38" customFormat="1"/>
    <row r="844" s="38" customFormat="1"/>
    <row r="845" s="38" customFormat="1"/>
    <row r="846" s="38" customFormat="1"/>
    <row r="847" s="38" customFormat="1"/>
    <row r="848" s="38" customFormat="1"/>
    <row r="849" s="38" customFormat="1"/>
    <row r="850" s="38" customFormat="1"/>
    <row r="851" s="38" customFormat="1"/>
    <row r="852" s="38" customFormat="1"/>
    <row r="853" s="38" customFormat="1"/>
    <row r="854" s="38" customFormat="1"/>
    <row r="855" s="38" customFormat="1"/>
    <row r="856" s="38" customFormat="1"/>
    <row r="857" s="38" customFormat="1"/>
    <row r="858" s="38" customFormat="1"/>
    <row r="859" s="38" customFormat="1"/>
    <row r="860" s="38" customFormat="1"/>
    <row r="861" s="38" customFormat="1"/>
    <row r="862" s="38" customFormat="1"/>
    <row r="863" s="38" customFormat="1"/>
    <row r="864" s="38" customFormat="1"/>
    <row r="865" s="38" customFormat="1"/>
    <row r="866" s="38" customFormat="1"/>
    <row r="867" s="38" customFormat="1"/>
    <row r="868" s="38" customFormat="1"/>
    <row r="869" s="38" customFormat="1"/>
    <row r="870" s="38" customFormat="1"/>
    <row r="871" s="38" customFormat="1"/>
    <row r="872" s="38" customFormat="1"/>
    <row r="873" s="38" customFormat="1"/>
    <row r="874" s="38" customFormat="1"/>
    <row r="875" s="38" customFormat="1"/>
    <row r="876" s="38" customFormat="1"/>
    <row r="877" s="38" customFormat="1"/>
    <row r="878" s="38" customFormat="1"/>
    <row r="879" s="38" customFormat="1"/>
    <row r="880" s="38" customFormat="1"/>
    <row r="881" s="38" customFormat="1"/>
    <row r="882" s="38" customFormat="1"/>
    <row r="883" s="38" customFormat="1"/>
    <row r="884" s="38" customFormat="1"/>
    <row r="885" s="38" customFormat="1"/>
    <row r="886" s="38" customFormat="1"/>
    <row r="887" s="38" customFormat="1"/>
    <row r="888" s="38" customFormat="1"/>
    <row r="889" s="38" customFormat="1"/>
    <row r="890" s="38" customFormat="1"/>
    <row r="891" s="38" customFormat="1"/>
    <row r="892" s="38" customFormat="1"/>
    <row r="893" s="38" customFormat="1"/>
    <row r="894" s="38" customFormat="1"/>
    <row r="895" s="38" customFormat="1"/>
    <row r="896" s="38" customFormat="1"/>
    <row r="897" s="38" customFormat="1"/>
    <row r="898" s="38" customFormat="1"/>
    <row r="899" s="38" customFormat="1"/>
    <row r="900" s="38" customFormat="1"/>
    <row r="901" s="38" customFormat="1"/>
    <row r="902" s="38" customFormat="1"/>
    <row r="903" s="38" customFormat="1"/>
    <row r="904" s="38" customFormat="1"/>
    <row r="905" s="38" customFormat="1"/>
    <row r="906" s="38" customFormat="1"/>
    <row r="907" s="38" customFormat="1"/>
    <row r="908" s="38" customFormat="1"/>
    <row r="909" s="38" customFormat="1"/>
    <row r="910" s="38" customFormat="1"/>
    <row r="911" s="38" customFormat="1"/>
    <row r="912" s="38" customFormat="1"/>
    <row r="913" s="38" customFormat="1"/>
    <row r="914" s="38" customFormat="1"/>
    <row r="915" s="38" customFormat="1"/>
    <row r="916" s="38" customFormat="1"/>
    <row r="917" s="38" customFormat="1"/>
    <row r="918" s="38" customFormat="1"/>
    <row r="919" s="38" customFormat="1"/>
    <row r="920" s="38" customFormat="1"/>
    <row r="921" s="38" customFormat="1"/>
    <row r="922" s="38" customFormat="1"/>
    <row r="923" s="38" customFormat="1"/>
    <row r="924" s="38" customFormat="1"/>
    <row r="925" s="38" customFormat="1"/>
    <row r="926" s="38" customFormat="1"/>
    <row r="927" s="38" customFormat="1"/>
    <row r="928" s="38" customFormat="1"/>
    <row r="929" s="38" customFormat="1"/>
    <row r="930" s="38" customFormat="1"/>
    <row r="931" s="38" customFormat="1"/>
    <row r="932" s="38" customFormat="1"/>
    <row r="933" s="38" customFormat="1"/>
    <row r="934" s="38" customFormat="1"/>
    <row r="935" s="38" customFormat="1"/>
    <row r="936" s="38" customFormat="1"/>
    <row r="937" s="38" customFormat="1"/>
    <row r="938" s="38" customFormat="1"/>
    <row r="939" s="38" customFormat="1"/>
    <row r="940" s="38" customFormat="1"/>
    <row r="941" s="38" customFormat="1"/>
    <row r="942" s="38" customFormat="1"/>
    <row r="943" s="38" customFormat="1"/>
    <row r="944" s="38" customFormat="1"/>
    <row r="945" s="38" customFormat="1"/>
    <row r="946" s="38" customFormat="1"/>
    <row r="947" s="38" customFormat="1"/>
    <row r="948" s="38" customFormat="1"/>
    <row r="949" s="38" customFormat="1"/>
    <row r="950" s="38" customFormat="1"/>
    <row r="951" s="38" customFormat="1"/>
    <row r="952" s="38" customFormat="1"/>
    <row r="953" s="38" customFormat="1"/>
    <row r="954" s="38" customFormat="1"/>
    <row r="955" s="38" customFormat="1"/>
    <row r="956" s="38" customFormat="1"/>
    <row r="957" s="38" customFormat="1"/>
    <row r="958" s="38" customFormat="1"/>
    <row r="959" s="38" customFormat="1"/>
    <row r="960" s="38" customFormat="1"/>
    <row r="961" s="38" customFormat="1"/>
    <row r="962" s="38" customFormat="1"/>
    <row r="963" s="38" customFormat="1"/>
    <row r="964" s="38" customFormat="1"/>
    <row r="965" s="38" customFormat="1"/>
    <row r="966" s="38" customFormat="1"/>
    <row r="967" s="38" customFormat="1"/>
    <row r="968" s="38" customFormat="1"/>
    <row r="969" s="38" customFormat="1"/>
    <row r="970" s="38" customFormat="1"/>
    <row r="971" s="38" customFormat="1"/>
    <row r="972" s="38" customFormat="1"/>
    <row r="973" s="38" customFormat="1"/>
    <row r="974" s="38" customFormat="1"/>
    <row r="975" s="38" customFormat="1"/>
    <row r="976" s="38" customFormat="1"/>
    <row r="977" s="38" customFormat="1"/>
    <row r="978" s="38" customFormat="1"/>
    <row r="979" s="38" customFormat="1"/>
    <row r="980" s="38" customFormat="1"/>
    <row r="981" s="38" customFormat="1"/>
    <row r="982" s="38" customFormat="1"/>
    <row r="983" s="38" customFormat="1"/>
    <row r="984" s="38" customFormat="1"/>
    <row r="985" s="38" customFormat="1"/>
    <row r="986" s="38" customFormat="1"/>
    <row r="987" s="38" customFormat="1"/>
    <row r="988" s="38" customFormat="1"/>
    <row r="989" s="38" customFormat="1"/>
    <row r="990" s="38" customFormat="1"/>
    <row r="991" s="38" customFormat="1"/>
    <row r="992" s="38" customFormat="1"/>
    <row r="993" s="38" customFormat="1"/>
    <row r="994" s="38" customFormat="1"/>
    <row r="995" s="38" customFormat="1"/>
    <row r="996" s="38" customFormat="1"/>
    <row r="997" s="38" customFormat="1"/>
    <row r="998" s="38" customFormat="1"/>
    <row r="999" s="38" customFormat="1"/>
    <row r="1000" s="38" customFormat="1"/>
    <row r="1001" s="38" customFormat="1"/>
    <row r="1002" s="38" customFormat="1"/>
    <row r="1003" s="38" customFormat="1"/>
    <row r="1004" s="38" customFormat="1"/>
    <row r="1005" s="38" customFormat="1"/>
    <row r="1006" s="38" customFormat="1"/>
    <row r="1007" s="38" customFormat="1"/>
    <row r="1008" s="38" customFormat="1"/>
    <row r="1009" s="38" customFormat="1"/>
    <row r="1010" s="38" customFormat="1"/>
    <row r="1011" s="38" customFormat="1"/>
    <row r="1012" s="38" customFormat="1"/>
    <row r="1013" s="38" customFormat="1"/>
    <row r="1014" s="38" customFormat="1"/>
    <row r="1015" s="38" customFormat="1"/>
    <row r="1016" s="38" customFormat="1"/>
    <row r="1017" s="38" customFormat="1"/>
    <row r="1018" s="38" customFormat="1"/>
    <row r="1019" s="38" customFormat="1"/>
    <row r="1020" s="38" customFormat="1"/>
    <row r="1021" s="38" customFormat="1"/>
    <row r="1022" s="38" customFormat="1"/>
    <row r="1023" s="38" customFormat="1"/>
    <row r="1024" s="38" customFormat="1"/>
    <row r="1025" s="38" customFormat="1"/>
    <row r="1026" s="38" customFormat="1"/>
    <row r="1027" s="38" customFormat="1"/>
    <row r="1028" s="38" customFormat="1"/>
    <row r="1029" s="38" customFormat="1"/>
    <row r="1030" s="38" customFormat="1"/>
    <row r="1031" s="38" customFormat="1"/>
    <row r="1032" s="38" customFormat="1"/>
    <row r="1033" s="38" customFormat="1"/>
    <row r="1034" s="38" customFormat="1"/>
    <row r="1035" s="38" customFormat="1"/>
    <row r="1036" s="38" customFormat="1"/>
    <row r="1037" s="38" customFormat="1"/>
    <row r="1038" s="38" customFormat="1"/>
    <row r="1039" s="38" customFormat="1"/>
    <row r="1040" s="38" customFormat="1"/>
    <row r="1041" s="38" customFormat="1"/>
    <row r="1042" s="38" customFormat="1"/>
    <row r="1043" s="38" customFormat="1"/>
    <row r="1044" s="38" customFormat="1"/>
    <row r="1045" s="38" customFormat="1"/>
    <row r="1046" s="38" customFormat="1"/>
    <row r="1047" s="38" customFormat="1"/>
    <row r="1048" s="38" customFormat="1"/>
    <row r="1049" s="38" customFormat="1"/>
    <row r="1050" s="38" customFormat="1"/>
    <row r="1051" s="38" customFormat="1"/>
    <row r="1052" s="38" customFormat="1"/>
    <row r="1053" s="38" customFormat="1"/>
    <row r="1054" s="38" customFormat="1"/>
    <row r="1055" s="38" customFormat="1"/>
    <row r="1056" s="38" customFormat="1"/>
    <row r="1057" s="38" customFormat="1"/>
    <row r="1058" s="38" customFormat="1"/>
    <row r="1059" s="38" customFormat="1"/>
    <row r="1060" s="38" customFormat="1"/>
    <row r="1061" s="38" customFormat="1"/>
    <row r="1062" s="38" customFormat="1"/>
    <row r="1063" s="38" customFormat="1"/>
    <row r="1064" s="38" customFormat="1"/>
    <row r="1065" s="38" customFormat="1"/>
    <row r="1066" s="38" customFormat="1"/>
    <row r="1067" s="38" customFormat="1"/>
    <row r="1068" s="38" customFormat="1"/>
    <row r="1069" s="38" customFormat="1"/>
    <row r="1070" s="38" customFormat="1"/>
    <row r="1071" s="38" customFormat="1"/>
    <row r="1072" s="38" customFormat="1"/>
    <row r="1073" s="38" customFormat="1"/>
    <row r="1074" s="38" customFormat="1"/>
    <row r="1075" s="38" customFormat="1"/>
    <row r="1076" s="38" customFormat="1"/>
    <row r="1077" s="38" customFormat="1"/>
    <row r="1078" s="38" customFormat="1"/>
    <row r="1079" s="38" customFormat="1"/>
    <row r="1080" s="38" customFormat="1"/>
    <row r="1081" s="38" customFormat="1"/>
    <row r="1082" s="38" customFormat="1"/>
    <row r="1083" s="38" customFormat="1"/>
    <row r="1084" s="38" customFormat="1"/>
    <row r="1085" s="38" customFormat="1"/>
    <row r="1086" s="38" customFormat="1"/>
    <row r="1087" s="38" customFormat="1"/>
    <row r="1088" s="38" customFormat="1"/>
    <row r="1089" s="38" customFormat="1"/>
    <row r="1090" s="38" customFormat="1"/>
    <row r="1091" s="38" customFormat="1"/>
    <row r="1092" s="38" customFormat="1"/>
    <row r="1093" s="38" customFormat="1"/>
    <row r="1094" s="38" customFormat="1"/>
    <row r="1095" s="38" customFormat="1"/>
    <row r="1096" s="38" customFormat="1"/>
    <row r="1097" s="38" customFormat="1"/>
    <row r="1098" s="38" customFormat="1"/>
    <row r="1099" s="38" customFormat="1"/>
    <row r="1100" s="38" customFormat="1"/>
    <row r="1101" s="38" customFormat="1"/>
    <row r="1102" s="38" customFormat="1"/>
    <row r="1103" s="38" customFormat="1"/>
    <row r="1104" s="38" customFormat="1"/>
    <row r="1105" s="38" customFormat="1"/>
    <row r="1106" s="38" customFormat="1"/>
    <row r="1107" s="38" customFormat="1"/>
    <row r="1108" s="38" customFormat="1"/>
    <row r="1109" s="38" customFormat="1"/>
    <row r="1110" s="38" customFormat="1"/>
    <row r="1111" s="38" customFormat="1"/>
    <row r="1112" s="38" customFormat="1"/>
    <row r="1113" s="38" customFormat="1"/>
    <row r="1114" s="38" customFormat="1"/>
    <row r="1115" s="38" customFormat="1"/>
    <row r="1116" s="38" customFormat="1"/>
    <row r="1117" s="38" customFormat="1"/>
    <row r="1118" s="38" customFormat="1"/>
    <row r="1119" s="38" customFormat="1"/>
    <row r="1120" s="38" customFormat="1"/>
    <row r="1121" s="38" customFormat="1"/>
    <row r="1122" s="38" customFormat="1"/>
    <row r="1123" s="38" customFormat="1"/>
    <row r="1124" s="38" customFormat="1"/>
    <row r="1125" s="38" customFormat="1"/>
    <row r="1126" s="38" customFormat="1"/>
    <row r="1127" s="38" customFormat="1"/>
    <row r="1128" s="38" customFormat="1"/>
    <row r="1129" s="38" customFormat="1"/>
    <row r="1130" s="38" customFormat="1"/>
    <row r="1131" s="38" customFormat="1"/>
    <row r="1132" s="38" customFormat="1"/>
    <row r="1133" s="38" customFormat="1"/>
    <row r="1134" s="38" customFormat="1"/>
    <row r="1135" s="38" customFormat="1"/>
    <row r="1136" s="38" customFormat="1"/>
    <row r="1137" s="38" customFormat="1"/>
    <row r="1138" s="38" customFormat="1"/>
    <row r="1139" s="38" customFormat="1"/>
    <row r="1140" s="38" customFormat="1"/>
    <row r="1141" s="38" customFormat="1"/>
    <row r="1142" s="38" customFormat="1"/>
    <row r="1143" s="38" customFormat="1"/>
    <row r="1144" s="38" customFormat="1"/>
    <row r="1145" s="38" customFormat="1"/>
    <row r="1146" s="38" customFormat="1"/>
    <row r="1147" s="38" customFormat="1"/>
    <row r="1148" s="38" customFormat="1"/>
    <row r="1149" s="38" customFormat="1"/>
    <row r="1150" s="38" customFormat="1"/>
    <row r="1151" s="38" customFormat="1"/>
    <row r="1152" s="38" customFormat="1"/>
    <row r="1153" s="38" customFormat="1"/>
    <row r="1154" s="38" customFormat="1"/>
    <row r="1155" s="38" customFormat="1"/>
    <row r="1156" s="38" customFormat="1"/>
    <row r="1157" s="38" customFormat="1"/>
    <row r="1158" s="38" customFormat="1"/>
    <row r="1159" s="38" customFormat="1"/>
    <row r="1160" s="38" customFormat="1"/>
    <row r="1161" s="38" customFormat="1"/>
    <row r="1162" s="38" customFormat="1"/>
    <row r="1163" s="38" customFormat="1"/>
    <row r="1164" s="38" customFormat="1"/>
    <row r="1165" s="38" customFormat="1"/>
    <row r="1166" s="38" customFormat="1"/>
    <row r="1167" s="38" customFormat="1"/>
    <row r="1168" s="38" customFormat="1"/>
    <row r="1169" s="38" customFormat="1"/>
    <row r="1170" s="38" customFormat="1"/>
    <row r="1171" s="38" customFormat="1"/>
    <row r="1172" s="38" customFormat="1"/>
    <row r="1173" s="38" customFormat="1"/>
    <row r="1174" s="38" customFormat="1"/>
    <row r="1175" s="38" customFormat="1"/>
    <row r="1176" s="38" customFormat="1"/>
    <row r="1177" s="38" customFormat="1"/>
    <row r="1178" s="38" customFormat="1"/>
    <row r="1179" s="38" customFormat="1"/>
    <row r="1180" s="38" customFormat="1"/>
    <row r="1181" s="38" customFormat="1"/>
    <row r="1182" s="38" customFormat="1"/>
    <row r="1183" s="38" customFormat="1"/>
    <row r="1184" s="38" customFormat="1"/>
    <row r="1185" s="38" customFormat="1"/>
    <row r="1186" s="38" customFormat="1"/>
    <row r="1187" s="38" customFormat="1"/>
    <row r="1188" s="38" customFormat="1"/>
    <row r="1189" s="38" customFormat="1"/>
    <row r="1190" s="38" customFormat="1"/>
    <row r="1191" s="38" customFormat="1"/>
    <row r="1192" s="38" customFormat="1"/>
    <row r="1193" s="38" customFormat="1"/>
    <row r="1194" s="38" customFormat="1"/>
    <row r="1195" s="38" customFormat="1"/>
    <row r="1196" s="38" customFormat="1"/>
    <row r="1197" s="38" customFormat="1"/>
    <row r="1198" s="38" customFormat="1"/>
    <row r="1199" s="38" customFormat="1"/>
    <row r="1200" s="38" customFormat="1"/>
    <row r="1201" s="38" customFormat="1"/>
    <row r="1202" s="38" customFormat="1"/>
    <row r="1203" s="38" customFormat="1"/>
    <row r="1204" s="38" customFormat="1"/>
    <row r="1205" s="38" customFormat="1"/>
    <row r="1206" s="38" customFormat="1"/>
    <row r="1207" s="38" customFormat="1"/>
    <row r="1208" s="38" customFormat="1"/>
    <row r="1209" s="38" customFormat="1"/>
    <row r="1210" s="38" customFormat="1"/>
    <row r="1211" s="38" customFormat="1"/>
    <row r="1212" s="38" customFormat="1"/>
    <row r="1213" s="38" customFormat="1"/>
    <row r="1214" s="38" customFormat="1"/>
    <row r="1215" s="38" customFormat="1"/>
    <row r="1216" s="38" customFormat="1"/>
    <row r="1217" s="38" customFormat="1"/>
    <row r="1218" s="38" customFormat="1"/>
    <row r="1219" s="38" customFormat="1"/>
    <row r="1220" s="38" customFormat="1"/>
    <row r="1221" s="38" customFormat="1"/>
    <row r="1222" s="38" customFormat="1"/>
    <row r="1223" s="38" customFormat="1"/>
    <row r="1224" s="38" customFormat="1"/>
    <row r="1225" s="38" customFormat="1"/>
    <row r="1226" s="38" customFormat="1"/>
    <row r="1227" s="38" customFormat="1"/>
    <row r="1228" s="38" customFormat="1"/>
    <row r="1229" s="38" customFormat="1"/>
    <row r="1230" s="38" customFormat="1"/>
    <row r="1231" s="38" customFormat="1"/>
    <row r="1232" s="38" customFormat="1"/>
    <row r="1233" s="38" customFormat="1"/>
    <row r="1234" s="38" customFormat="1"/>
    <row r="1235" s="38" customFormat="1"/>
    <row r="1236" s="38" customFormat="1"/>
    <row r="1237" s="38" customFormat="1"/>
    <row r="1238" s="38" customFormat="1"/>
    <row r="1239" s="38" customFormat="1"/>
    <row r="1240" s="38" customFormat="1"/>
    <row r="1241" s="38" customFormat="1"/>
    <row r="1242" s="38" customFormat="1"/>
    <row r="1243" s="38" customFormat="1"/>
    <row r="1244" s="38" customFormat="1"/>
    <row r="1245" s="38" customFormat="1"/>
    <row r="1246" s="38" customFormat="1"/>
    <row r="1247" s="38" customFormat="1"/>
    <row r="1248" s="38" customFormat="1"/>
    <row r="1249" s="38" customFormat="1"/>
    <row r="1250" s="38" customFormat="1"/>
    <row r="1251" s="38" customFormat="1"/>
    <row r="1252" s="38" customFormat="1"/>
    <row r="1253" s="38" customFormat="1"/>
    <row r="1254" s="38" customFormat="1"/>
    <row r="1255" s="38" customFormat="1"/>
    <row r="1256" s="38" customFormat="1"/>
    <row r="1257" s="38" customFormat="1"/>
    <row r="1258" s="38" customFormat="1"/>
    <row r="1259" s="38" customFormat="1"/>
    <row r="1260" s="38" customFormat="1"/>
    <row r="1261" s="38" customFormat="1"/>
    <row r="1262" s="38" customFormat="1"/>
    <row r="1263" s="38" customFormat="1"/>
    <row r="1264" s="38" customFormat="1"/>
    <row r="1265" s="38" customFormat="1"/>
    <row r="1266" s="38" customFormat="1"/>
    <row r="1267" s="38" customFormat="1"/>
    <row r="1268" s="38" customFormat="1"/>
    <row r="1269" s="38" customFormat="1"/>
    <row r="1270" s="38" customFormat="1"/>
    <row r="1271" s="38" customFormat="1"/>
    <row r="1272" s="38" customFormat="1"/>
    <row r="1273" s="38" customFormat="1"/>
    <row r="1274" s="38" customFormat="1"/>
    <row r="1275" s="38" customFormat="1"/>
    <row r="1276" s="38" customFormat="1"/>
    <row r="1277" s="38" customFormat="1"/>
    <row r="1278" s="38" customFormat="1"/>
    <row r="1279" s="38" customFormat="1"/>
    <row r="1280" s="38" customFormat="1"/>
    <row r="1281" s="38" customFormat="1"/>
    <row r="1282" s="38" customFormat="1"/>
    <row r="1283" s="38" customFormat="1"/>
    <row r="1284" s="38" customFormat="1"/>
    <row r="1285" s="38" customFormat="1"/>
    <row r="1286" s="38" customFormat="1"/>
    <row r="1287" s="38" customFormat="1"/>
    <row r="1288" s="38" customFormat="1"/>
    <row r="1289" s="38" customFormat="1"/>
    <row r="1290" s="38" customFormat="1"/>
    <row r="1291" s="38" customFormat="1"/>
    <row r="1292" s="38" customFormat="1"/>
    <row r="1293" s="38" customFormat="1"/>
    <row r="1294" s="38" customFormat="1"/>
    <row r="1295" s="38" customFormat="1"/>
    <row r="1296" s="38" customFormat="1"/>
    <row r="1297" s="38" customFormat="1"/>
    <row r="1298" s="38" customFormat="1"/>
    <row r="1299" s="38" customFormat="1"/>
    <row r="1300" s="38" customFormat="1"/>
    <row r="1301" s="38" customFormat="1"/>
    <row r="1302" s="38" customFormat="1"/>
    <row r="1303" s="38" customFormat="1"/>
    <row r="1304" s="38" customFormat="1"/>
    <row r="1305" s="38" customFormat="1"/>
    <row r="1306" s="38" customFormat="1"/>
    <row r="1307" s="38" customFormat="1"/>
    <row r="1308" s="38" customFormat="1"/>
    <row r="1309" s="38" customFormat="1"/>
    <row r="1310" s="38" customFormat="1"/>
    <row r="1311" s="38" customFormat="1"/>
    <row r="1312" s="38" customFormat="1"/>
    <row r="1313" s="38" customFormat="1"/>
    <row r="1314" s="38" customFormat="1"/>
    <row r="1315" s="38" customFormat="1"/>
    <row r="1316" s="38" customFormat="1"/>
    <row r="1317" s="38" customFormat="1"/>
    <row r="1318" s="38" customFormat="1"/>
    <row r="1319" s="38" customFormat="1"/>
    <row r="1320" s="38" customFormat="1"/>
    <row r="1321" s="38" customFormat="1"/>
    <row r="1322" s="38" customFormat="1"/>
    <row r="1323" s="38" customFormat="1"/>
    <row r="1324" s="38" customFormat="1"/>
    <row r="1325" s="38" customFormat="1"/>
    <row r="1326" s="38" customFormat="1"/>
    <row r="1327" s="38" customFormat="1"/>
    <row r="1328" s="38" customFormat="1"/>
    <row r="1329" s="38" customFormat="1"/>
    <row r="1330" s="38" customFormat="1"/>
    <row r="1331" s="38" customFormat="1"/>
    <row r="1332" s="38" customFormat="1"/>
    <row r="1333" s="38" customFormat="1"/>
    <row r="1334" s="38" customFormat="1"/>
    <row r="1335" s="38" customFormat="1"/>
    <row r="1336" s="38" customFormat="1"/>
    <row r="1337" s="38" customFormat="1"/>
    <row r="1338" s="38" customFormat="1"/>
    <row r="1339" s="38" customFormat="1"/>
    <row r="1340" s="38" customFormat="1"/>
    <row r="1341" s="38" customFormat="1"/>
    <row r="1342" s="38" customFormat="1"/>
    <row r="1343" s="38" customFormat="1"/>
    <row r="1344" s="38" customFormat="1"/>
    <row r="1345" s="38" customFormat="1"/>
    <row r="1346" s="38" customFormat="1"/>
    <row r="1347" s="38" customFormat="1"/>
    <row r="1348" s="38" customFormat="1"/>
    <row r="1349" s="38" customFormat="1"/>
    <row r="1350" s="38" customFormat="1"/>
    <row r="1351" s="38" customFormat="1"/>
    <row r="1352" s="38" customFormat="1"/>
    <row r="1353" s="38" customFormat="1"/>
    <row r="1354" s="38" customFormat="1"/>
    <row r="1355" s="38" customFormat="1"/>
    <row r="1356" s="38" customFormat="1"/>
    <row r="1357" s="38" customFormat="1"/>
    <row r="1358" s="38" customFormat="1"/>
    <row r="1359" s="38" customFormat="1"/>
    <row r="1360" s="38" customFormat="1"/>
    <row r="1361" s="38" customFormat="1"/>
    <row r="1362" s="38" customFormat="1"/>
    <row r="1363" s="38" customFormat="1"/>
    <row r="1364" s="38" customFormat="1"/>
    <row r="1365" s="38" customFormat="1"/>
    <row r="1366" s="38" customFormat="1"/>
    <row r="1367" s="38" customFormat="1"/>
    <row r="1368" s="38" customFormat="1"/>
    <row r="1369" s="38" customFormat="1"/>
    <row r="1370" s="38" customFormat="1"/>
    <row r="1371" s="38" customFormat="1"/>
    <row r="1372" s="38" customFormat="1"/>
    <row r="1373" s="38" customFormat="1"/>
    <row r="1374" s="38" customFormat="1"/>
    <row r="1375" s="38" customFormat="1"/>
    <row r="1376" s="38" customFormat="1"/>
    <row r="1377" s="38" customFormat="1"/>
    <row r="1378" s="38" customFormat="1"/>
    <row r="1379" s="38" customFormat="1"/>
    <row r="1380" s="38" customFormat="1"/>
    <row r="1381" s="38" customFormat="1"/>
    <row r="1382" s="38" customFormat="1"/>
    <row r="1383" s="38" customFormat="1"/>
    <row r="1384" s="38" customFormat="1"/>
    <row r="1385" s="38" customFormat="1"/>
    <row r="1386" s="38" customFormat="1"/>
    <row r="1387" s="38" customFormat="1"/>
    <row r="1388" s="38" customFormat="1"/>
    <row r="1389" s="38" customFormat="1"/>
    <row r="1390" s="38" customFormat="1"/>
    <row r="1391" s="38" customFormat="1"/>
    <row r="1392" s="38" customFormat="1"/>
    <row r="1393" s="38" customFormat="1"/>
    <row r="1394" s="38" customFormat="1"/>
    <row r="1395" s="38" customFormat="1"/>
    <row r="1396" s="38" customFormat="1"/>
    <row r="1397" s="38" customFormat="1"/>
    <row r="1398" s="38" customFormat="1"/>
    <row r="1399" s="38" customFormat="1"/>
    <row r="1400" s="38" customFormat="1"/>
    <row r="1401" s="38" customFormat="1"/>
    <row r="1402" s="38" customFormat="1"/>
    <row r="1403" s="38" customFormat="1"/>
    <row r="1404" s="38" customFormat="1"/>
    <row r="1405" s="38" customFormat="1"/>
    <row r="1406" s="38" customFormat="1"/>
    <row r="1407" s="38" customFormat="1"/>
    <row r="1408" s="38" customFormat="1"/>
    <row r="1409" s="38" customFormat="1"/>
    <row r="1410" s="38" customFormat="1"/>
    <row r="1411" s="38" customFormat="1"/>
    <row r="1412" s="38" customFormat="1"/>
    <row r="1413" s="38" customFormat="1"/>
    <row r="1414" s="38" customFormat="1"/>
    <row r="1415" s="38" customFormat="1"/>
    <row r="1416" s="38" customFormat="1"/>
    <row r="1417" s="38" customFormat="1"/>
    <row r="1418" s="38" customFormat="1"/>
    <row r="1419" s="38" customFormat="1"/>
    <row r="1420" s="38" customFormat="1"/>
    <row r="1421" s="38" customFormat="1"/>
    <row r="1422" s="38" customFormat="1"/>
    <row r="1423" s="38" customFormat="1"/>
    <row r="1424" s="38" customFormat="1"/>
    <row r="1425" s="38" customFormat="1"/>
    <row r="1426" s="38" customFormat="1"/>
    <row r="1427" s="38" customFormat="1"/>
    <row r="1428" s="38" customFormat="1"/>
    <row r="1429" s="38" customFormat="1"/>
    <row r="1430" s="38" customFormat="1"/>
    <row r="1431" s="38" customFormat="1"/>
    <row r="1432" s="38" customFormat="1"/>
    <row r="1433" s="38" customFormat="1"/>
    <row r="1434" s="38" customFormat="1"/>
    <row r="1435" s="38" customFormat="1"/>
    <row r="1436" s="38" customFormat="1"/>
    <row r="1437" s="38" customFormat="1"/>
    <row r="1438" s="38" customFormat="1"/>
    <row r="1439" s="38" customFormat="1"/>
    <row r="1440" s="38" customFormat="1"/>
    <row r="1441" s="38" customFormat="1"/>
    <row r="1442" s="38" customFormat="1"/>
    <row r="1443" s="38" customFormat="1"/>
    <row r="1444" s="38" customFormat="1"/>
    <row r="1445" s="38" customFormat="1"/>
    <row r="1446" s="38" customFormat="1"/>
    <row r="1447" s="38" customFormat="1"/>
    <row r="1448" s="38" customFormat="1"/>
    <row r="1449" s="38" customFormat="1"/>
    <row r="1450" s="38" customFormat="1"/>
    <row r="1451" s="38" customFormat="1"/>
    <row r="1452" s="38" customFormat="1"/>
    <row r="1453" s="38" customFormat="1"/>
    <row r="1454" s="38" customFormat="1"/>
    <row r="1455" s="38" customFormat="1"/>
    <row r="1456" s="38" customFormat="1"/>
    <row r="1457" s="38" customFormat="1"/>
    <row r="1458" s="38" customFormat="1"/>
    <row r="1459" s="38" customFormat="1"/>
    <row r="1460" s="38" customFormat="1"/>
    <row r="1461" s="38" customFormat="1"/>
    <row r="1462" s="38" customFormat="1"/>
    <row r="1463" s="38" customFormat="1"/>
    <row r="1464" s="38" customFormat="1"/>
    <row r="1465" s="38" customFormat="1"/>
    <row r="1466" s="38" customFormat="1"/>
    <row r="1467" s="38" customFormat="1"/>
    <row r="1468" s="38" customFormat="1"/>
    <row r="1469" s="38" customFormat="1"/>
    <row r="1470" s="38" customFormat="1"/>
    <row r="1471" s="38" customFormat="1"/>
    <row r="1472" s="38" customFormat="1"/>
    <row r="1473" s="38" customFormat="1"/>
    <row r="1474" s="38" customFormat="1"/>
    <row r="1475" s="38" customFormat="1"/>
    <row r="1476" s="38" customFormat="1"/>
    <row r="1477" s="38" customFormat="1"/>
    <row r="1478" s="38" customFormat="1"/>
    <row r="1479" s="38" customFormat="1"/>
    <row r="1480" s="38" customFormat="1"/>
    <row r="1481" s="38" customFormat="1"/>
    <row r="1482" s="38" customFormat="1"/>
    <row r="1483" s="38" customFormat="1"/>
    <row r="1484" s="38" customFormat="1"/>
    <row r="1485" s="38" customFormat="1"/>
    <row r="1486" s="38" customFormat="1"/>
    <row r="1487" s="38" customFormat="1"/>
    <row r="1488" s="38" customFormat="1"/>
    <row r="1489" s="38" customFormat="1"/>
    <row r="1490" s="38" customFormat="1"/>
    <row r="1491" s="38" customFormat="1"/>
    <row r="1492" s="38" customFormat="1"/>
    <row r="1493" s="38" customFormat="1"/>
    <row r="1494" s="38" customFormat="1"/>
    <row r="1495" s="38" customFormat="1"/>
    <row r="1496" s="38" customFormat="1"/>
    <row r="1497" s="38" customFormat="1"/>
    <row r="1498" s="38" customFormat="1"/>
    <row r="1499" s="38" customFormat="1"/>
    <row r="1500" s="38" customFormat="1"/>
    <row r="1501" s="38" customFormat="1"/>
    <row r="1502" s="38" customFormat="1"/>
    <row r="1503" s="38" customFormat="1"/>
    <row r="1504" s="38" customFormat="1"/>
    <row r="1505" s="38" customFormat="1"/>
    <row r="1506" s="38" customFormat="1"/>
    <row r="1507" s="38" customFormat="1"/>
    <row r="1508" s="38" customFormat="1"/>
    <row r="1509" s="38" customFormat="1"/>
    <row r="1510" s="38" customFormat="1"/>
    <row r="1511" s="38" customFormat="1"/>
    <row r="1512" s="38" customFormat="1"/>
    <row r="1513" s="38" customFormat="1"/>
    <row r="1514" s="38" customFormat="1"/>
    <row r="1515" s="38" customFormat="1"/>
    <row r="1516" s="38" customFormat="1"/>
    <row r="1517" s="38" customFormat="1"/>
    <row r="1518" s="38" customFormat="1"/>
    <row r="1519" s="38" customFormat="1"/>
    <row r="1520" s="38" customFormat="1"/>
    <row r="1521" s="38" customFormat="1"/>
    <row r="1522" s="38" customFormat="1"/>
    <row r="1523" s="38" customFormat="1"/>
    <row r="1524" s="38" customFormat="1"/>
    <row r="1525" s="38" customFormat="1"/>
    <row r="1526" s="38" customFormat="1"/>
    <row r="1527" s="38" customFormat="1"/>
    <row r="1528" s="38" customFormat="1"/>
    <row r="1529" s="38" customFormat="1"/>
    <row r="1530" s="38" customFormat="1"/>
    <row r="1531" s="38" customFormat="1"/>
    <row r="1532" s="38" customFormat="1"/>
    <row r="1533" s="38" customFormat="1"/>
    <row r="1534" s="38" customFormat="1"/>
    <row r="1535" s="38" customFormat="1"/>
    <row r="1536" s="38" customFormat="1"/>
    <row r="1537" s="38" customFormat="1"/>
    <row r="1538" s="38" customFormat="1"/>
    <row r="1539" s="38" customFormat="1"/>
    <row r="1540" s="38" customFormat="1"/>
    <row r="1541" s="38" customFormat="1"/>
    <row r="1542" s="38" customFormat="1"/>
    <row r="1543" s="38" customFormat="1"/>
    <row r="1544" s="38" customFormat="1"/>
    <row r="1545" s="38" customFormat="1"/>
    <row r="1546" s="38" customFormat="1"/>
    <row r="1547" s="38" customFormat="1"/>
    <row r="1548" s="38" customFormat="1"/>
    <row r="1549" s="38" customFormat="1"/>
    <row r="1550" s="38" customFormat="1"/>
    <row r="1551" s="38" customFormat="1"/>
    <row r="1552" s="38" customFormat="1"/>
    <row r="1553" s="38" customFormat="1"/>
    <row r="1554" s="38" customFormat="1"/>
    <row r="1555" s="38" customFormat="1"/>
    <row r="1556" s="38" customFormat="1"/>
    <row r="1557" s="38" customFormat="1"/>
    <row r="1558" s="38" customFormat="1"/>
    <row r="1559" s="38" customFormat="1"/>
    <row r="1560" s="38" customFormat="1"/>
    <row r="1561" s="38" customFormat="1"/>
    <row r="1562" s="38" customFormat="1"/>
    <row r="1563" s="38" customFormat="1"/>
    <row r="1564" s="38" customFormat="1"/>
    <row r="1565" s="38" customFormat="1"/>
    <row r="1566" s="38" customFormat="1"/>
    <row r="1567" s="38" customFormat="1"/>
    <row r="1568" s="38" customFormat="1"/>
    <row r="1569" s="38" customFormat="1"/>
    <row r="1570" s="38" customFormat="1"/>
    <row r="1571" s="38" customFormat="1"/>
    <row r="1572" s="38" customFormat="1"/>
    <row r="1573" s="38" customFormat="1"/>
    <row r="1574" s="38" customFormat="1"/>
    <row r="1575" s="38" customFormat="1"/>
    <row r="1576" s="38" customFormat="1"/>
    <row r="1577" s="38" customFormat="1"/>
    <row r="1578" s="38" customFormat="1"/>
    <row r="1579" s="38" customFormat="1"/>
    <row r="1580" s="38" customFormat="1"/>
    <row r="1581" s="38" customFormat="1"/>
    <row r="1582" s="38" customFormat="1"/>
    <row r="1583" s="38" customFormat="1"/>
    <row r="1584" s="38" customFormat="1"/>
    <row r="1585" s="38" customFormat="1"/>
    <row r="1586" s="38" customFormat="1"/>
    <row r="1587" s="38" customFormat="1"/>
    <row r="1588" s="38" customFormat="1"/>
    <row r="1589" s="38" customFormat="1"/>
    <row r="1590" s="38" customFormat="1"/>
    <row r="1591" s="38" customFormat="1"/>
    <row r="1592" s="38" customFormat="1"/>
    <row r="1593" s="38" customFormat="1"/>
    <row r="1594" s="38" customFormat="1"/>
    <row r="1595" s="38" customFormat="1"/>
    <row r="1596" s="38" customFormat="1"/>
    <row r="1597" s="38" customFormat="1"/>
    <row r="1598" s="38" customFormat="1"/>
    <row r="1599" s="38" customFormat="1"/>
    <row r="1600" s="38" customFormat="1"/>
    <row r="1601" s="38" customFormat="1"/>
    <row r="1602" s="38" customFormat="1"/>
    <row r="1603" s="38" customFormat="1"/>
    <row r="1604" s="38" customFormat="1"/>
    <row r="1605" s="38" customFormat="1"/>
    <row r="1606" s="38" customFormat="1"/>
    <row r="1607" s="38" customFormat="1"/>
    <row r="1608" s="38" customFormat="1"/>
    <row r="1609" s="38" customFormat="1"/>
    <row r="1610" s="38" customFormat="1"/>
    <row r="1611" s="38" customFormat="1"/>
    <row r="1612" s="38" customFormat="1"/>
    <row r="1613" s="38" customFormat="1"/>
    <row r="1614" s="38" customFormat="1"/>
    <row r="1615" s="38" customFormat="1"/>
    <row r="1616" s="38" customFormat="1"/>
    <row r="1617" s="38" customFormat="1"/>
    <row r="1618" s="38" customFormat="1"/>
    <row r="1619" s="38" customFormat="1"/>
    <row r="1620" s="38" customFormat="1"/>
    <row r="1621" s="38" customFormat="1"/>
    <row r="1622" s="38" customFormat="1"/>
    <row r="1623" s="38" customFormat="1"/>
    <row r="1624" s="38" customFormat="1"/>
    <row r="1625" s="38" customFormat="1"/>
    <row r="1626" s="38" customFormat="1"/>
    <row r="1627" s="38" customFormat="1"/>
    <row r="1628" s="38" customFormat="1"/>
    <row r="1629" s="38" customFormat="1"/>
    <row r="1630" s="38" customFormat="1"/>
    <row r="1631" s="38" customFormat="1"/>
    <row r="1632" s="38" customFormat="1"/>
    <row r="1633" s="38" customFormat="1"/>
    <row r="1634" s="38" customFormat="1"/>
    <row r="1635" s="38" customFormat="1"/>
    <row r="1636" s="38" customFormat="1"/>
    <row r="1637" s="38" customFormat="1"/>
    <row r="1638" s="38" customFormat="1"/>
    <row r="1639" s="38" customFormat="1"/>
    <row r="1640" s="38" customFormat="1"/>
    <row r="1641" s="38" customFormat="1"/>
    <row r="1642" s="38" customFormat="1"/>
    <row r="1643" s="38" customFormat="1"/>
    <row r="1644" s="38" customFormat="1"/>
    <row r="1645" s="38" customFormat="1"/>
    <row r="1646" s="38" customFormat="1"/>
    <row r="1647" s="38" customFormat="1"/>
    <row r="1648" s="38" customFormat="1"/>
    <row r="1649" s="38" customFormat="1"/>
    <row r="1650" s="38" customFormat="1"/>
    <row r="1651" s="38" customFormat="1"/>
    <row r="1652" s="38" customFormat="1"/>
    <row r="1653" s="38" customFormat="1"/>
    <row r="1654" s="38" customFormat="1"/>
    <row r="1655" s="38" customFormat="1"/>
    <row r="1656" s="38" customFormat="1"/>
    <row r="1657" s="38" customFormat="1"/>
    <row r="1658" s="38" customFormat="1"/>
    <row r="1659" s="38" customFormat="1"/>
    <row r="1660" s="38" customFormat="1"/>
    <row r="1661" s="38" customFormat="1"/>
    <row r="1662" s="38" customFormat="1"/>
    <row r="1663" s="38" customFormat="1"/>
    <row r="1664" s="38" customFormat="1"/>
    <row r="1665" s="38" customFormat="1"/>
    <row r="1666" s="38" customFormat="1"/>
    <row r="1667" s="38" customFormat="1"/>
    <row r="1668" s="38" customFormat="1"/>
    <row r="1669" s="38" customFormat="1"/>
    <row r="1670" s="38" customFormat="1"/>
    <row r="1671" s="38" customFormat="1"/>
    <row r="1672" s="38" customFormat="1"/>
    <row r="1673" s="38" customFormat="1"/>
    <row r="1674" s="38" customFormat="1"/>
    <row r="1675" s="38" customFormat="1"/>
    <row r="1676" s="38" customFormat="1"/>
    <row r="1677" s="38" customFormat="1"/>
    <row r="1678" s="38" customFormat="1"/>
    <row r="1679" s="38" customFormat="1"/>
    <row r="1680" s="38" customFormat="1"/>
    <row r="1681" s="38" customFormat="1"/>
    <row r="1682" s="38" customFormat="1"/>
    <row r="1683" s="38" customFormat="1"/>
    <row r="1684" s="38" customFormat="1"/>
    <row r="1685" s="38" customFormat="1"/>
    <row r="1686" s="38" customFormat="1"/>
    <row r="1687" s="38" customFormat="1"/>
    <row r="1688" s="38" customFormat="1"/>
    <row r="1689" s="38" customFormat="1"/>
    <row r="1690" s="38" customFormat="1"/>
    <row r="1691" s="38" customFormat="1"/>
    <row r="1692" s="38" customFormat="1"/>
    <row r="1693" s="38" customFormat="1"/>
    <row r="1694" s="38" customFormat="1"/>
    <row r="1695" s="38" customFormat="1"/>
    <row r="1696" s="38" customFormat="1"/>
    <row r="1697" s="38" customFormat="1"/>
    <row r="1698" s="38" customFormat="1"/>
    <row r="1699" s="38" customFormat="1"/>
    <row r="1700" s="38" customFormat="1"/>
    <row r="1701" s="38" customFormat="1"/>
    <row r="1702" s="38" customFormat="1"/>
    <row r="1703" s="38" customFormat="1"/>
    <row r="1704" s="38" customFormat="1"/>
    <row r="1705" s="38" customFormat="1"/>
    <row r="1706" s="38" customFormat="1"/>
    <row r="1707" s="38" customFormat="1"/>
    <row r="1708" s="38" customFormat="1"/>
    <row r="1709" s="38" customFormat="1"/>
    <row r="1710" s="38" customFormat="1"/>
    <row r="1711" s="38" customFormat="1"/>
    <row r="1712" s="38" customFormat="1"/>
    <row r="1713" s="38" customFormat="1"/>
    <row r="1714" s="38" customFormat="1"/>
    <row r="1715" s="38" customFormat="1"/>
    <row r="1716" s="38" customFormat="1"/>
    <row r="1717" s="38" customFormat="1"/>
    <row r="1718" s="38" customFormat="1"/>
    <row r="1719" s="38" customFormat="1"/>
    <row r="1720" s="38" customFormat="1"/>
    <row r="1721" s="38" customFormat="1"/>
    <row r="1722" s="38" customFormat="1"/>
    <row r="1723" s="38" customFormat="1"/>
    <row r="1724" s="38" customFormat="1"/>
    <row r="1725" s="38" customFormat="1"/>
    <row r="1726" s="38" customFormat="1"/>
    <row r="1727" s="38" customFormat="1"/>
    <row r="1728" s="38" customFormat="1"/>
    <row r="1729" s="38" customFormat="1"/>
    <row r="1730" s="38" customFormat="1"/>
    <row r="1731" s="38" customFormat="1"/>
    <row r="1732" s="38" customFormat="1"/>
    <row r="1733" s="38" customFormat="1"/>
    <row r="1734" s="38" customFormat="1"/>
    <row r="1735" s="38" customFormat="1"/>
    <row r="1736" s="38" customFormat="1"/>
    <row r="1737" s="38" customFormat="1"/>
    <row r="1738" s="38" customFormat="1"/>
    <row r="1739" s="38" customFormat="1"/>
    <row r="1740" s="38" customFormat="1"/>
    <row r="1741" s="38" customFormat="1"/>
    <row r="1742" s="38" customFormat="1"/>
    <row r="1743" s="38" customFormat="1"/>
    <row r="1744" s="38" customFormat="1"/>
    <row r="1745" s="38" customFormat="1"/>
    <row r="1746" s="38" customFormat="1"/>
    <row r="1747" s="38" customFormat="1"/>
    <row r="1748" s="38" customFormat="1"/>
    <row r="1749" s="38" customFormat="1"/>
    <row r="1750" s="38" customFormat="1"/>
    <row r="1751" s="38" customFormat="1"/>
    <row r="1752" s="38" customFormat="1"/>
    <row r="1753" s="38" customFormat="1"/>
    <row r="1754" s="38" customFormat="1"/>
    <row r="1755" s="38" customFormat="1"/>
    <row r="1756" s="38" customFormat="1"/>
    <row r="1757" s="38" customFormat="1"/>
    <row r="1758" s="38" customFormat="1"/>
    <row r="1759" s="38" customFormat="1"/>
    <row r="1760" s="38" customFormat="1"/>
    <row r="1761" s="38" customFormat="1"/>
    <row r="1762" s="38" customFormat="1"/>
    <row r="1763" s="38" customFormat="1"/>
    <row r="1764" s="38" customFormat="1"/>
    <row r="1765" s="38" customFormat="1"/>
    <row r="1766" s="38" customFormat="1"/>
    <row r="1767" s="38" customFormat="1"/>
    <row r="1768" s="38" customFormat="1"/>
    <row r="1769" s="38" customFormat="1"/>
    <row r="1770" s="38" customFormat="1"/>
    <row r="1771" s="38" customFormat="1"/>
    <row r="1772" s="38" customFormat="1"/>
    <row r="1773" s="38" customFormat="1"/>
    <row r="1774" s="38" customFormat="1"/>
    <row r="1775" s="38" customFormat="1"/>
    <row r="1776" s="38" customFormat="1"/>
    <row r="1777" s="38" customFormat="1"/>
    <row r="1778" s="38" customFormat="1"/>
    <row r="1779" s="38" customFormat="1"/>
    <row r="1780" s="38" customFormat="1"/>
    <row r="1781" s="38" customFormat="1"/>
    <row r="1782" s="38" customFormat="1"/>
    <row r="1783" s="38" customFormat="1"/>
    <row r="1784" s="38" customFormat="1"/>
    <row r="1785" s="38" customFormat="1"/>
    <row r="1786" s="38" customFormat="1"/>
    <row r="1787" s="38" customFormat="1"/>
    <row r="1788" s="38" customFormat="1"/>
    <row r="1789" s="38" customFormat="1"/>
    <row r="1790" s="38" customFormat="1"/>
    <row r="1791" s="38" customFormat="1"/>
    <row r="1792" s="38" customFormat="1"/>
    <row r="1793" s="38" customFormat="1"/>
    <row r="1794" s="38" customFormat="1"/>
    <row r="1795" s="38" customFormat="1"/>
    <row r="1796" s="38" customFormat="1"/>
    <row r="1797" s="38" customFormat="1"/>
    <row r="1798" s="38" customFormat="1"/>
    <row r="1799" s="38" customFormat="1"/>
    <row r="1800" s="38" customFormat="1"/>
    <row r="1801" s="38" customFormat="1"/>
    <row r="1802" s="38" customFormat="1"/>
    <row r="1803" s="38" customFormat="1"/>
    <row r="1804" s="38" customFormat="1"/>
    <row r="1805" s="38" customFormat="1"/>
    <row r="1806" s="38" customFormat="1"/>
    <row r="1807" s="38" customFormat="1"/>
    <row r="1808" s="38" customFormat="1"/>
    <row r="1809" s="38" customFormat="1"/>
    <row r="1810" s="38" customFormat="1"/>
    <row r="1811" s="38" customFormat="1"/>
    <row r="1812" s="38" customFormat="1"/>
    <row r="1813" s="38" customFormat="1"/>
    <row r="1814" s="38" customFormat="1"/>
    <row r="1815" s="38" customFormat="1"/>
    <row r="1816" s="38" customFormat="1"/>
    <row r="1817" s="38" customFormat="1"/>
    <row r="1818" s="38" customFormat="1"/>
    <row r="1819" s="38" customFormat="1"/>
    <row r="1820" s="38" customFormat="1"/>
    <row r="1821" s="38" customFormat="1"/>
    <row r="1822" s="38" customFormat="1"/>
    <row r="1823" s="38" customFormat="1"/>
    <row r="1824" s="38" customFormat="1"/>
    <row r="1825" s="38" customFormat="1"/>
    <row r="1826" s="38" customFormat="1"/>
    <row r="1827" s="38" customFormat="1"/>
    <row r="1828" s="38" customFormat="1"/>
    <row r="1829" s="38" customFormat="1"/>
    <row r="1830" s="38" customFormat="1"/>
    <row r="1831" s="38" customFormat="1"/>
    <row r="1832" s="38" customFormat="1"/>
    <row r="1833" s="38" customFormat="1"/>
    <row r="1834" s="38" customFormat="1"/>
    <row r="1835" s="38" customFormat="1"/>
    <row r="1836" s="38" customFormat="1"/>
    <row r="1837" s="38" customFormat="1"/>
    <row r="1838" s="38" customFormat="1"/>
    <row r="1839" s="38" customFormat="1"/>
    <row r="1840" s="38" customFormat="1"/>
    <row r="1841" s="38" customFormat="1"/>
    <row r="1842" s="38" customFormat="1"/>
    <row r="1843" s="38" customFormat="1"/>
    <row r="1844" s="38" customFormat="1"/>
    <row r="1845" s="38" customFormat="1"/>
    <row r="1846" s="38" customFormat="1"/>
    <row r="1847" s="38" customFormat="1"/>
    <row r="1848" s="38" customFormat="1"/>
    <row r="1849" s="38" customFormat="1"/>
    <row r="1850" s="38" customFormat="1"/>
    <row r="1851" s="38" customFormat="1"/>
    <row r="1852" s="38" customFormat="1"/>
    <row r="1853" s="38" customFormat="1"/>
    <row r="1854" s="38" customFormat="1"/>
    <row r="1855" s="38" customFormat="1"/>
    <row r="1856" s="38" customFormat="1"/>
    <row r="1857" s="38" customFormat="1"/>
    <row r="1858" s="38" customFormat="1"/>
    <row r="1859" s="38" customFormat="1"/>
    <row r="1860" s="38" customFormat="1"/>
    <row r="1861" s="38" customFormat="1"/>
    <row r="1862" s="38" customFormat="1"/>
    <row r="1863" s="38" customFormat="1"/>
    <row r="1864" s="38" customFormat="1"/>
    <row r="1865" s="38" customFormat="1"/>
    <row r="1866" s="38" customFormat="1"/>
    <row r="1867" s="38" customFormat="1"/>
    <row r="1868" s="38" customFormat="1"/>
    <row r="1869" s="38" customFormat="1"/>
    <row r="1870" s="38" customFormat="1"/>
    <row r="1871" s="38" customFormat="1"/>
    <row r="1872" s="38" customFormat="1"/>
    <row r="1873" s="38" customFormat="1"/>
    <row r="1874" s="38" customFormat="1"/>
    <row r="1875" s="38" customFormat="1"/>
    <row r="1876" s="38" customFormat="1"/>
    <row r="1877" s="38" customFormat="1"/>
    <row r="1878" s="38" customFormat="1"/>
    <row r="1879" s="38" customFormat="1"/>
    <row r="1880" s="38" customFormat="1"/>
    <row r="1881" s="38" customFormat="1"/>
    <row r="1882" s="38" customFormat="1"/>
    <row r="1883" s="38" customFormat="1"/>
    <row r="1884" s="38" customFormat="1"/>
    <row r="1885" s="38" customFormat="1"/>
    <row r="1886" s="38" customFormat="1"/>
    <row r="1887" s="38" customFormat="1"/>
    <row r="1888" s="38" customFormat="1"/>
    <row r="1889" s="38" customFormat="1"/>
    <row r="1890" s="38" customFormat="1"/>
    <row r="1891" s="38" customFormat="1"/>
    <row r="1892" s="38" customFormat="1"/>
    <row r="1893" s="38" customFormat="1"/>
    <row r="1894" s="38" customFormat="1"/>
    <row r="1895" s="38" customFormat="1"/>
    <row r="1896" s="38" customFormat="1"/>
    <row r="1897" s="38" customFormat="1"/>
    <row r="1898" s="38" customFormat="1"/>
    <row r="1899" s="38" customFormat="1"/>
    <row r="1900" s="38" customFormat="1"/>
    <row r="1901" s="38" customFormat="1"/>
    <row r="1902" s="38" customFormat="1"/>
    <row r="1903" s="38" customFormat="1"/>
    <row r="1904" s="38" customFormat="1"/>
    <row r="1905" s="38" customFormat="1"/>
    <row r="1906" s="38" customFormat="1"/>
    <row r="1907" s="38" customFormat="1"/>
    <row r="1908" s="38" customFormat="1"/>
    <row r="1909" s="38" customFormat="1"/>
    <row r="1910" s="38" customFormat="1"/>
    <row r="1911" s="38" customFormat="1"/>
    <row r="1912" s="38" customFormat="1"/>
    <row r="1913" s="38" customFormat="1"/>
    <row r="1914" s="38" customFormat="1"/>
    <row r="1915" s="38" customFormat="1"/>
    <row r="1916" s="38" customFormat="1"/>
    <row r="1917" s="38" customFormat="1"/>
    <row r="1918" s="38" customFormat="1"/>
    <row r="1919" s="38" customFormat="1"/>
    <row r="1920" s="38" customFormat="1"/>
    <row r="1921" s="38" customFormat="1"/>
    <row r="1922" s="38" customFormat="1"/>
    <row r="1923" s="38" customFormat="1"/>
    <row r="1924" s="38" customFormat="1"/>
    <row r="1925" s="38" customFormat="1"/>
    <row r="1926" s="38" customFormat="1"/>
    <row r="1927" s="38" customFormat="1"/>
    <row r="1928" s="38" customFormat="1"/>
    <row r="1929" s="38" customFormat="1"/>
    <row r="1930" s="38" customFormat="1"/>
    <row r="1931" s="38" customFormat="1"/>
    <row r="1932" s="38" customFormat="1"/>
    <row r="1933" s="38" customFormat="1"/>
    <row r="1934" s="38" customFormat="1"/>
    <row r="1935" s="38" customFormat="1"/>
    <row r="1936" s="38" customFormat="1"/>
    <row r="1937" s="38" customFormat="1"/>
    <row r="1938" s="38" customFormat="1"/>
    <row r="1939" s="38" customFormat="1"/>
    <row r="1940" s="38" customFormat="1"/>
    <row r="1941" s="38" customFormat="1"/>
    <row r="1942" s="38" customFormat="1"/>
    <row r="1943" s="38" customFormat="1"/>
    <row r="1944" s="38" customFormat="1"/>
    <row r="1945" s="38" customFormat="1"/>
    <row r="1946" s="38" customFormat="1"/>
    <row r="1947" s="38" customFormat="1"/>
    <row r="1948" s="38" customFormat="1"/>
    <row r="1949" s="38" customFormat="1"/>
    <row r="1950" s="38" customFormat="1"/>
    <row r="1951" s="38" customFormat="1"/>
    <row r="1952" s="38" customFormat="1"/>
    <row r="1953" s="38" customFormat="1"/>
    <row r="1954" s="38" customFormat="1"/>
    <row r="1955" s="38" customFormat="1"/>
    <row r="1956" s="38" customFormat="1"/>
    <row r="1957" s="38" customFormat="1"/>
    <row r="1958" s="38" customFormat="1"/>
    <row r="1959" s="38" customFormat="1"/>
    <row r="1960" s="38" customFormat="1"/>
    <row r="1961" s="38" customFormat="1"/>
    <row r="1962" s="38" customFormat="1"/>
    <row r="1963" s="38" customFormat="1"/>
    <row r="1964" s="38" customFormat="1"/>
    <row r="1965" s="38" customFormat="1"/>
    <row r="1966" s="38" customFormat="1"/>
    <row r="1967" s="38" customFormat="1"/>
    <row r="1968" s="38" customFormat="1"/>
    <row r="1969" s="38" customFormat="1"/>
    <row r="1970" s="38" customFormat="1"/>
    <row r="1971" s="38" customFormat="1"/>
    <row r="1972" s="38" customFormat="1"/>
    <row r="1973" s="38" customFormat="1"/>
    <row r="1974" s="38" customFormat="1"/>
    <row r="1975" s="38" customFormat="1"/>
    <row r="1976" s="38" customFormat="1"/>
    <row r="1977" s="38" customFormat="1"/>
    <row r="1978" s="38" customFormat="1"/>
    <row r="1979" s="38" customFormat="1"/>
    <row r="1980" s="38" customFormat="1"/>
    <row r="1981" s="38" customFormat="1"/>
    <row r="1982" s="38" customFormat="1"/>
    <row r="1983" s="38" customFormat="1"/>
    <row r="1984" s="38" customFormat="1"/>
    <row r="1985" s="38" customFormat="1"/>
    <row r="1986" s="38" customFormat="1"/>
    <row r="1987" s="38" customFormat="1"/>
    <row r="1988" s="38" customFormat="1"/>
    <row r="1989" s="38" customFormat="1"/>
    <row r="1990" s="38" customFormat="1"/>
    <row r="1991" s="38" customFormat="1"/>
    <row r="1992" s="38" customFormat="1"/>
    <row r="1993" s="38" customFormat="1"/>
    <row r="1994" s="38" customFormat="1"/>
    <row r="1995" s="38" customFormat="1"/>
    <row r="1996" s="38" customFormat="1"/>
    <row r="1997" s="38" customFormat="1"/>
    <row r="1998" s="38" customFormat="1"/>
    <row r="1999" s="38" customFormat="1"/>
    <row r="2000" s="38" customFormat="1"/>
    <row r="2001" s="38" customFormat="1"/>
    <row r="2002" s="38" customFormat="1"/>
    <row r="2003" s="38" customFormat="1"/>
    <row r="2004" s="38" customFormat="1"/>
    <row r="2005" s="38" customFormat="1"/>
    <row r="2006" s="38" customFormat="1"/>
    <row r="2007" s="38" customFormat="1"/>
    <row r="2008" s="38" customFormat="1"/>
    <row r="2009" s="38" customFormat="1"/>
    <row r="2010" s="38" customFormat="1"/>
    <row r="2011" s="38" customFormat="1"/>
    <row r="2012" s="38" customFormat="1"/>
    <row r="2013" s="38" customFormat="1"/>
    <row r="2014" s="38" customFormat="1"/>
    <row r="2015" s="38" customFormat="1"/>
    <row r="2016" s="38" customFormat="1"/>
    <row r="2017" s="38" customFormat="1"/>
    <row r="2018" s="38" customFormat="1"/>
    <row r="2019" s="38" customFormat="1"/>
    <row r="2020" s="38" customFormat="1"/>
    <row r="2021" s="38" customFormat="1"/>
    <row r="2022" s="38" customFormat="1"/>
    <row r="2023" s="38" customFormat="1"/>
    <row r="2024" s="38" customFormat="1"/>
    <row r="2025" s="38" customFormat="1"/>
    <row r="2026" s="38" customFormat="1"/>
    <row r="2027" s="38" customFormat="1"/>
    <row r="2028" s="38" customFormat="1"/>
    <row r="2029" s="38" customFormat="1"/>
    <row r="2030" s="38" customFormat="1"/>
    <row r="2031" s="38" customFormat="1"/>
    <row r="2032" s="38" customFormat="1"/>
    <row r="2033" s="38" customFormat="1"/>
    <row r="2034" s="38" customFormat="1"/>
    <row r="2035" s="38" customFormat="1"/>
    <row r="2036" s="38" customFormat="1"/>
    <row r="2037" s="38" customFormat="1"/>
    <row r="2038" s="38" customFormat="1"/>
    <row r="2039" s="38" customFormat="1"/>
    <row r="2040" s="38" customFormat="1"/>
    <row r="2041" s="38" customFormat="1"/>
    <row r="2042" s="38" customFormat="1"/>
    <row r="2043" s="38" customFormat="1"/>
    <row r="2044" s="38" customFormat="1"/>
    <row r="2045" s="38" customFormat="1"/>
    <row r="2046" s="38" customFormat="1"/>
    <row r="2047" s="38" customFormat="1"/>
    <row r="2048" s="38" customFormat="1"/>
    <row r="2049" s="38" customFormat="1"/>
    <row r="2050" s="38" customFormat="1"/>
    <row r="2051" s="38" customFormat="1"/>
    <row r="2052" s="38" customFormat="1"/>
    <row r="2053" s="38" customFormat="1"/>
    <row r="2054" s="38" customFormat="1"/>
    <row r="2055" s="38" customFormat="1"/>
    <row r="2056" s="38" customFormat="1"/>
    <row r="2057" s="38" customFormat="1"/>
    <row r="2058" s="38" customFormat="1"/>
    <row r="2059" s="38" customFormat="1"/>
    <row r="2060" s="38" customFormat="1"/>
    <row r="2061" s="38" customFormat="1"/>
    <row r="2062" s="38" customFormat="1"/>
    <row r="2063" s="38" customFormat="1"/>
    <row r="2064" s="38" customFormat="1"/>
    <row r="2065" s="38" customFormat="1"/>
    <row r="2066" s="38" customFormat="1"/>
    <row r="2067" s="38" customFormat="1"/>
    <row r="2068" s="38" customFormat="1"/>
    <row r="2069" s="38" customFormat="1"/>
    <row r="2070" s="38" customFormat="1"/>
    <row r="2071" s="38" customFormat="1"/>
    <row r="2072" s="38" customFormat="1"/>
    <row r="2073" s="38" customFormat="1"/>
    <row r="2074" s="38" customFormat="1"/>
    <row r="2075" s="38" customFormat="1"/>
    <row r="2076" s="38" customFormat="1"/>
    <row r="2077" s="38" customFormat="1"/>
    <row r="2078" s="38" customFormat="1"/>
    <row r="2079" s="38" customFormat="1"/>
    <row r="2080" s="38" customFormat="1"/>
    <row r="2081" s="38" customFormat="1"/>
    <row r="2082" s="38" customFormat="1"/>
    <row r="2083" s="38" customFormat="1"/>
    <row r="2084" s="38" customFormat="1"/>
    <row r="2085" s="38" customFormat="1"/>
    <row r="2086" s="38" customFormat="1"/>
    <row r="2087" s="38" customFormat="1"/>
    <row r="2088" s="38" customFormat="1"/>
    <row r="2089" s="38" customFormat="1"/>
    <row r="2090" s="38" customFormat="1"/>
    <row r="2091" s="38" customFormat="1"/>
    <row r="2092" s="38" customFormat="1"/>
    <row r="2093" s="38" customFormat="1"/>
    <row r="2094" s="38" customFormat="1"/>
    <row r="2095" s="38" customFormat="1"/>
    <row r="2096" s="38" customFormat="1"/>
    <row r="2097" s="38" customFormat="1"/>
    <row r="2098" s="38" customFormat="1"/>
    <row r="2099" s="38" customFormat="1"/>
    <row r="2100" s="38" customFormat="1"/>
    <row r="2101" s="38" customFormat="1"/>
    <row r="2102" s="38" customFormat="1"/>
    <row r="2103" s="38" customFormat="1"/>
    <row r="2104" s="38" customFormat="1"/>
    <row r="2105" s="38" customFormat="1"/>
    <row r="2106" s="38" customFormat="1"/>
    <row r="2107" s="38" customFormat="1"/>
    <row r="2108" s="38" customFormat="1"/>
    <row r="2109" s="38" customFormat="1"/>
    <row r="2110" s="38" customFormat="1"/>
    <row r="2111" s="38" customFormat="1"/>
    <row r="2112" s="38" customFormat="1"/>
    <row r="2113" s="38" customFormat="1"/>
    <row r="2114" s="38" customFormat="1"/>
    <row r="2115" s="38" customFormat="1"/>
    <row r="2116" s="38" customFormat="1"/>
    <row r="2117" s="38" customFormat="1"/>
    <row r="2118" s="38" customFormat="1"/>
    <row r="2119" s="38" customFormat="1"/>
    <row r="2120" s="38" customFormat="1"/>
    <row r="2121" s="38" customFormat="1"/>
    <row r="2122" s="38" customFormat="1"/>
    <row r="2123" s="38" customFormat="1"/>
    <row r="2124" s="38" customFormat="1"/>
    <row r="2125" s="38" customFormat="1"/>
    <row r="2126" s="38" customFormat="1"/>
    <row r="2127" s="38" customFormat="1"/>
    <row r="2128" s="38" customFormat="1"/>
    <row r="2129" s="38" customFormat="1"/>
    <row r="2130" s="38" customFormat="1"/>
    <row r="2131" s="38" customFormat="1"/>
    <row r="2132" s="38" customFormat="1"/>
    <row r="2133" s="38" customFormat="1"/>
    <row r="2134" s="38" customFormat="1"/>
    <row r="2135" s="38" customFormat="1"/>
    <row r="2136" s="38" customFormat="1"/>
    <row r="2137" s="38" customFormat="1"/>
    <row r="2138" s="38" customFormat="1"/>
    <row r="2139" s="38" customFormat="1"/>
    <row r="2140" s="38" customFormat="1"/>
    <row r="2141" s="38" customFormat="1"/>
    <row r="2142" s="38" customFormat="1"/>
    <row r="2143" s="38" customFormat="1"/>
    <row r="2144" s="38" customFormat="1"/>
    <row r="2145" s="38" customFormat="1"/>
    <row r="2146" s="38" customFormat="1"/>
    <row r="2147" s="38" customFormat="1"/>
    <row r="2148" s="38" customFormat="1"/>
    <row r="2149" s="38" customFormat="1"/>
    <row r="2150" s="38" customFormat="1"/>
    <row r="2151" s="38" customFormat="1"/>
    <row r="2152" s="38" customFormat="1"/>
    <row r="2153" s="38" customFormat="1"/>
    <row r="2154" s="38" customFormat="1"/>
    <row r="2155" s="38" customFormat="1"/>
    <row r="2156" s="38" customFormat="1"/>
    <row r="2157" s="38" customFormat="1"/>
    <row r="2158" s="38" customFormat="1"/>
    <row r="2159" s="38" customFormat="1"/>
    <row r="2160" s="38" customFormat="1"/>
    <row r="2161" spans="1:9" s="38" customFormat="1"/>
    <row r="2162" spans="1:9" s="38" customFormat="1"/>
    <row r="2163" spans="1:9" s="38" customFormat="1"/>
    <row r="2164" spans="1:9" s="38" customFormat="1"/>
    <row r="2165" spans="1:9" s="38" customFormat="1"/>
    <row r="2166" spans="1:9" s="38" customFormat="1"/>
    <row r="2167" spans="1:9" s="52" customFormat="1">
      <c r="A2167" s="38"/>
      <c r="B2167" s="38"/>
      <c r="C2167" s="38"/>
      <c r="D2167" s="38"/>
      <c r="E2167" s="38"/>
      <c r="F2167" s="38"/>
      <c r="G2167" s="38"/>
      <c r="H2167" s="38"/>
      <c r="I2167" s="38"/>
    </row>
    <row r="2168" spans="1:9" s="52" customFormat="1">
      <c r="A2168" s="38"/>
      <c r="B2168" s="38"/>
      <c r="C2168" s="38"/>
      <c r="D2168" s="38"/>
      <c r="E2168" s="38"/>
      <c r="F2168" s="38"/>
      <c r="G2168" s="38"/>
      <c r="H2168" s="38"/>
      <c r="I2168" s="38"/>
    </row>
    <row r="2169" spans="1:9" s="52" customFormat="1">
      <c r="A2169" s="38"/>
      <c r="B2169" s="38"/>
      <c r="C2169" s="38"/>
      <c r="D2169" s="38"/>
      <c r="E2169" s="38"/>
      <c r="F2169" s="38"/>
      <c r="G2169" s="38"/>
      <c r="H2169" s="38"/>
      <c r="I2169" s="38"/>
    </row>
    <row r="2170" spans="1:9" s="52" customFormat="1">
      <c r="A2170" s="38"/>
      <c r="B2170" s="38"/>
      <c r="C2170" s="38"/>
      <c r="D2170" s="38"/>
      <c r="E2170" s="38"/>
      <c r="F2170" s="38"/>
      <c r="G2170" s="38"/>
      <c r="H2170" s="38"/>
      <c r="I2170" s="38"/>
    </row>
    <row r="2171" spans="1:9" s="52" customFormat="1">
      <c r="A2171" s="38"/>
      <c r="B2171" s="38"/>
      <c r="C2171" s="38"/>
      <c r="D2171" s="38"/>
      <c r="E2171" s="38"/>
      <c r="F2171" s="38"/>
      <c r="G2171" s="38"/>
      <c r="H2171" s="38"/>
      <c r="I2171" s="38"/>
    </row>
    <row r="2172" spans="1:9" s="52" customFormat="1">
      <c r="A2172" s="38"/>
      <c r="B2172" s="38"/>
      <c r="C2172" s="38"/>
      <c r="D2172" s="38"/>
      <c r="E2172" s="38"/>
      <c r="F2172" s="38"/>
      <c r="G2172" s="38"/>
      <c r="H2172" s="38"/>
      <c r="I2172" s="38"/>
    </row>
    <row r="2173" spans="1:9" s="52" customFormat="1"/>
    <row r="2174" spans="1:9" s="52" customFormat="1"/>
    <row r="2175" spans="1:9" s="52" customFormat="1"/>
    <row r="2176" spans="1:9" s="52" customFormat="1"/>
    <row r="2177" s="52" customFormat="1"/>
    <row r="2178" s="52" customFormat="1"/>
    <row r="2179" s="52" customFormat="1"/>
    <row r="2180" s="52" customFormat="1"/>
    <row r="2181" s="52" customFormat="1"/>
    <row r="2182" s="52" customFormat="1"/>
    <row r="2183" s="52" customFormat="1"/>
    <row r="2184" s="52" customFormat="1"/>
    <row r="2185" s="52" customFormat="1"/>
    <row r="2186" s="52" customFormat="1"/>
    <row r="2187" s="52" customFormat="1"/>
    <row r="2188" s="52" customFormat="1"/>
    <row r="2189" s="52" customFormat="1"/>
    <row r="2190" s="52" customFormat="1"/>
    <row r="2191" s="52" customFormat="1"/>
    <row r="2192" s="52" customFormat="1"/>
    <row r="2193" s="52" customFormat="1"/>
    <row r="2194" s="52" customFormat="1"/>
    <row r="2195" s="52" customFormat="1"/>
    <row r="2196" s="52" customFormat="1"/>
    <row r="2197" s="52" customFormat="1"/>
    <row r="2198" s="52" customFormat="1"/>
    <row r="2199" s="52" customFormat="1"/>
    <row r="2200" s="52" customFormat="1"/>
    <row r="2201" s="52" customFormat="1"/>
    <row r="2202" s="52" customFormat="1"/>
    <row r="2203" s="52" customFormat="1"/>
    <row r="2204" s="52" customFormat="1"/>
    <row r="2205" s="52" customFormat="1"/>
    <row r="2206" s="52" customFormat="1"/>
    <row r="2207" s="52" customFormat="1"/>
    <row r="2208" s="52" customFormat="1"/>
    <row r="2209" s="52" customFormat="1"/>
    <row r="2210" s="52" customFormat="1"/>
    <row r="2211" s="52" customFormat="1"/>
    <row r="2212" s="52" customFormat="1"/>
    <row r="2213" s="52" customFormat="1"/>
    <row r="2214" s="52" customFormat="1"/>
    <row r="2215" s="52" customFormat="1"/>
    <row r="2216" s="52" customFormat="1"/>
    <row r="2217" s="52" customFormat="1"/>
    <row r="2218" s="52" customFormat="1"/>
    <row r="2219" s="52" customFormat="1"/>
    <row r="2220" s="52" customFormat="1"/>
    <row r="2221" s="52" customFormat="1"/>
    <row r="2222" s="52" customFormat="1"/>
    <row r="2223" s="52" customFormat="1"/>
    <row r="2224" s="52" customFormat="1"/>
    <row r="2225" s="52" customFormat="1"/>
    <row r="2226" s="52" customFormat="1"/>
    <row r="2227" s="52" customFormat="1"/>
    <row r="2228" s="52" customFormat="1"/>
    <row r="2229" s="52" customFormat="1"/>
    <row r="2230" s="52" customFormat="1"/>
    <row r="2231" s="52" customFormat="1"/>
    <row r="2232" s="52" customFormat="1"/>
    <row r="2233" s="52" customFormat="1"/>
    <row r="2234" s="52" customFormat="1"/>
    <row r="2235" s="52" customFormat="1"/>
    <row r="2236" s="52" customFormat="1"/>
    <row r="2237" s="52" customFormat="1"/>
    <row r="2238" s="52" customFormat="1"/>
    <row r="2239" s="52" customFormat="1"/>
    <row r="2240" s="52" customFormat="1"/>
    <row r="2241" s="52" customFormat="1"/>
    <row r="2242" s="52" customFormat="1"/>
    <row r="2243" s="52" customFormat="1"/>
    <row r="2244" s="52" customFormat="1"/>
    <row r="2245" s="52" customFormat="1"/>
    <row r="2246" s="52" customFormat="1"/>
    <row r="2247" s="52" customFormat="1"/>
    <row r="2248" s="52" customFormat="1"/>
    <row r="2249" s="52" customFormat="1"/>
    <row r="2250" s="52" customFormat="1"/>
    <row r="2251" s="52" customFormat="1"/>
    <row r="2252" s="52" customFormat="1"/>
    <row r="2253" s="52" customFormat="1"/>
    <row r="2254" s="52" customFormat="1"/>
    <row r="2255" s="52" customFormat="1"/>
    <row r="2256" s="52" customFormat="1"/>
    <row r="2257" s="52" customFormat="1"/>
    <row r="2258" s="52" customFormat="1"/>
    <row r="2259" s="52" customFormat="1"/>
    <row r="2260" s="52" customFormat="1"/>
    <row r="2261" s="52" customFormat="1"/>
    <row r="2262" s="52" customFormat="1"/>
    <row r="2263" s="52" customFormat="1"/>
    <row r="2264" s="52" customFormat="1"/>
    <row r="2265" s="52" customFormat="1"/>
    <row r="2266" s="52" customFormat="1"/>
    <row r="2267" s="52" customFormat="1"/>
    <row r="2268" s="52" customFormat="1"/>
    <row r="2269" s="52" customFormat="1"/>
    <row r="2270" s="52" customFormat="1"/>
    <row r="2271" s="52" customFormat="1"/>
    <row r="2272" s="52" customFormat="1"/>
    <row r="2273" s="52" customFormat="1"/>
    <row r="2274" s="52" customFormat="1"/>
    <row r="2275" s="52" customFormat="1"/>
    <row r="2276" s="52" customFormat="1"/>
    <row r="2277" s="52" customFormat="1"/>
    <row r="2278" s="52" customFormat="1"/>
    <row r="2279" s="52" customFormat="1"/>
    <row r="2280" s="52" customFormat="1"/>
    <row r="2281" s="52" customFormat="1"/>
    <row r="2282" s="52" customFormat="1"/>
    <row r="2283" s="52" customFormat="1"/>
    <row r="2284" s="52" customFormat="1"/>
    <row r="2285" s="52" customFormat="1"/>
    <row r="2286" s="52" customFormat="1"/>
    <row r="2287" s="52" customFormat="1"/>
    <row r="2288" s="52" customFormat="1"/>
    <row r="2289" s="52" customFormat="1"/>
    <row r="2290" s="52" customFormat="1"/>
    <row r="2291" s="52" customFormat="1"/>
    <row r="2292" s="52" customFormat="1"/>
    <row r="2293" s="52" customFormat="1"/>
    <row r="2294" s="52" customFormat="1"/>
    <row r="2295" s="52" customFormat="1"/>
    <row r="2296" s="52" customFormat="1"/>
    <row r="2297" s="52" customFormat="1"/>
    <row r="2298" s="52" customFormat="1"/>
    <row r="2299" s="52" customFormat="1"/>
    <row r="2300" s="52" customFormat="1"/>
    <row r="2301" s="52" customFormat="1"/>
    <row r="2302" s="52" customFormat="1"/>
    <row r="2303" s="52" customFormat="1"/>
    <row r="2304" s="52" customFormat="1"/>
    <row r="2305" s="52" customFormat="1"/>
    <row r="2306" s="52" customFormat="1"/>
    <row r="2307" s="52" customFormat="1"/>
    <row r="2308" s="52" customFormat="1"/>
    <row r="2309" s="52" customFormat="1"/>
    <row r="2310" s="52" customFormat="1"/>
    <row r="2311" s="52" customFormat="1"/>
    <row r="2312" s="52" customFormat="1"/>
    <row r="2313" s="52" customFormat="1"/>
    <row r="2314" s="52" customFormat="1"/>
    <row r="2315" s="52" customFormat="1"/>
    <row r="2316" s="52" customFormat="1"/>
    <row r="2317" s="52" customFormat="1"/>
    <row r="2318" s="52" customFormat="1"/>
    <row r="2319" s="52" customFormat="1"/>
    <row r="2320" s="52" customFormat="1"/>
    <row r="2321" s="52" customFormat="1"/>
    <row r="2322" s="52" customFormat="1"/>
    <row r="2323" s="52" customFormat="1"/>
    <row r="2324" s="52" customFormat="1"/>
    <row r="2325" s="52" customFormat="1"/>
    <row r="2326" s="52" customFormat="1"/>
    <row r="2327" s="52" customFormat="1"/>
    <row r="2328" s="52" customFormat="1"/>
    <row r="2329" s="52" customFormat="1"/>
    <row r="2330" s="52" customFormat="1"/>
    <row r="2331" s="52" customFormat="1"/>
    <row r="2332" s="52" customFormat="1"/>
    <row r="2333" s="52" customFormat="1"/>
    <row r="2334" s="52" customFormat="1"/>
    <row r="2335" s="52" customFormat="1"/>
    <row r="2336" s="52" customFormat="1"/>
    <row r="2337" s="52" customFormat="1"/>
    <row r="2338" s="52" customFormat="1"/>
    <row r="2339" s="52" customFormat="1"/>
    <row r="2340" s="52" customFormat="1"/>
    <row r="2341" s="52" customFormat="1"/>
    <row r="2342" s="52" customFormat="1"/>
    <row r="2343" s="52" customFormat="1"/>
    <row r="2344" s="52" customFormat="1"/>
    <row r="2345" s="52" customFormat="1"/>
    <row r="2346" s="52" customFormat="1"/>
    <row r="2347" s="52" customFormat="1"/>
    <row r="2348" s="52" customFormat="1"/>
    <row r="2349" s="52" customFormat="1"/>
    <row r="2350" s="52" customFormat="1"/>
    <row r="2351" s="52" customFormat="1"/>
    <row r="2352" s="52" customFormat="1"/>
    <row r="2353" spans="1:9" s="52" customFormat="1"/>
    <row r="2354" spans="1:9" s="52" customFormat="1"/>
    <row r="2355" spans="1:9" s="52" customFormat="1"/>
    <row r="2356" spans="1:9" s="52" customFormat="1"/>
    <row r="2357" spans="1:9" s="52" customFormat="1"/>
    <row r="2358" spans="1:9" s="52" customFormat="1"/>
    <row r="2359" spans="1:9" s="52" customFormat="1"/>
    <row r="2360" spans="1:9" s="52" customFormat="1"/>
    <row r="2361" spans="1:9" s="52" customFormat="1"/>
    <row r="2362" spans="1:9" s="52" customFormat="1"/>
    <row r="2363" spans="1:9" s="52" customFormat="1"/>
    <row r="2364" spans="1:9" s="52" customFormat="1"/>
    <row r="2365" spans="1:9" s="52" customFormat="1"/>
    <row r="2366" spans="1:9" s="52" customFormat="1"/>
    <row r="2367" spans="1:9">
      <c r="A2367" s="52"/>
      <c r="B2367" s="52"/>
      <c r="C2367" s="52"/>
      <c r="D2367" s="52"/>
      <c r="E2367" s="52"/>
      <c r="F2367" s="52"/>
      <c r="G2367" s="52"/>
      <c r="H2367" s="52"/>
      <c r="I2367" s="52"/>
    </row>
    <row r="2368" spans="1:9">
      <c r="A2368" s="52"/>
      <c r="B2368" s="52"/>
      <c r="C2368" s="52"/>
      <c r="D2368" s="52"/>
      <c r="E2368" s="52"/>
      <c r="F2368" s="52"/>
      <c r="G2368" s="52"/>
      <c r="H2368" s="52"/>
      <c r="I2368" s="52"/>
    </row>
    <row r="2369" spans="1:9">
      <c r="A2369" s="52"/>
      <c r="B2369" s="52"/>
      <c r="C2369" s="52"/>
      <c r="D2369" s="52"/>
      <c r="E2369" s="52"/>
      <c r="F2369" s="52"/>
      <c r="G2369" s="52"/>
      <c r="H2369" s="52"/>
      <c r="I2369" s="52"/>
    </row>
    <row r="2370" spans="1:9">
      <c r="A2370" s="52"/>
      <c r="B2370" s="52"/>
      <c r="C2370" s="52"/>
      <c r="D2370" s="52"/>
      <c r="E2370" s="52"/>
      <c r="F2370" s="52"/>
      <c r="G2370" s="52"/>
      <c r="H2370" s="52"/>
      <c r="I2370" s="52"/>
    </row>
    <row r="2371" spans="1:9">
      <c r="A2371" s="52"/>
      <c r="B2371" s="52"/>
      <c r="C2371" s="52"/>
      <c r="D2371" s="52"/>
      <c r="E2371" s="52"/>
      <c r="F2371" s="52"/>
      <c r="G2371" s="52"/>
      <c r="H2371" s="52"/>
      <c r="I2371" s="52"/>
    </row>
    <row r="2372" spans="1:9">
      <c r="A2372" s="52"/>
      <c r="B2372" s="52"/>
      <c r="C2372" s="52"/>
      <c r="D2372" s="52"/>
      <c r="E2372" s="52"/>
      <c r="F2372" s="52"/>
      <c r="G2372" s="52"/>
      <c r="H2372" s="52"/>
      <c r="I2372" s="52"/>
    </row>
  </sheetData>
  <mergeCells count="11">
    <mergeCell ref="A1:I1"/>
    <mergeCell ref="A2:I2"/>
    <mergeCell ref="A4:I4"/>
    <mergeCell ref="B5:D5"/>
    <mergeCell ref="E5:G5"/>
    <mergeCell ref="H5:I5"/>
    <mergeCell ref="B6:B7"/>
    <mergeCell ref="E6:E7"/>
    <mergeCell ref="H6:H7"/>
    <mergeCell ref="A9:I9"/>
    <mergeCell ref="A32:I32"/>
  </mergeCells>
  <conditionalFormatting sqref="B10:I10">
    <cfRule type="expression" dxfId="3" priority="2" stopIfTrue="1">
      <formula>B10&lt;&gt;SUM(B12,B32,B42,B49,B57,B69,B78,B87,B96,B107,B117,B127,B135,B145,B154,B162,B171)</formula>
    </cfRule>
  </conditionalFormatting>
  <conditionalFormatting sqref="B12:I12">
    <cfRule type="expression" dxfId="2" priority="1" stopIfTrue="1">
      <formula>B12&lt;&gt;SUM(B14:B30)</formula>
    </cfRule>
  </conditionalFormatting>
  <conditionalFormatting sqref="B33:I33">
    <cfRule type="expression" dxfId="1" priority="4" stopIfTrue="1">
      <formula>B33&lt;&gt;SUM(B35,B55,B65,B72,B80,B92,B101,B110,B119,B130,B140,B150,B158,B168,B177,B185,B194)</formula>
    </cfRule>
  </conditionalFormatting>
  <conditionalFormatting sqref="B35:I35">
    <cfRule type="expression" dxfId="0" priority="3" stopIfTrue="1">
      <formula>B35&lt;&gt;SUM(B37:B53)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Table 1 (2)</vt:lpstr>
      <vt:lpstr>Table 2 (2)</vt:lpstr>
      <vt:lpstr>Figure &amp; Graph</vt:lpstr>
      <vt:lpstr>Table 3.0 </vt:lpstr>
      <vt:lpstr>Table 3.1 </vt:lpstr>
      <vt:lpstr>Table 4.0</vt:lpstr>
      <vt:lpstr>Table 4.1</vt:lpstr>
      <vt:lpstr>Table 5.0</vt:lpstr>
      <vt:lpstr>Table 5.1</vt:lpstr>
      <vt:lpstr>'Table 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SOCD-ABZ</dc:creator>
  <cp:lastModifiedBy>RAYMOND CHUAJAP</cp:lastModifiedBy>
  <cp:lastPrinted>2024-03-20T06:22:03Z</cp:lastPrinted>
  <dcterms:created xsi:type="dcterms:W3CDTF">2019-08-27T06:20:54Z</dcterms:created>
  <dcterms:modified xsi:type="dcterms:W3CDTF">2024-03-26T06:55:40Z</dcterms:modified>
</cp:coreProperties>
</file>