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ILES\PROJECTS\WAM Special Release\mc\"/>
    </mc:Choice>
  </mc:AlternateContent>
  <xr:revisionPtr revIDLastSave="0" documentId="13_ncr:1_{D7FED2C4-643D-4AAE-A151-2097520E2608}" xr6:coauthVersionLast="47" xr6:coauthVersionMax="47" xr10:uidLastSave="{00000000-0000-0000-0000-000000000000}"/>
  <bookViews>
    <workbookView xWindow="-120" yWindow="-120" windowWidth="29040" windowHeight="15840" activeTab="1" xr2:uid="{A44712A8-50E5-44A6-884A-D04F16C71450}"/>
  </bookViews>
  <sheets>
    <sheet name="1" sheetId="25" r:id="rId1"/>
    <sheet name="2-3" sheetId="31" r:id="rId2"/>
    <sheet name="4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34" l="1"/>
  <c r="H21" i="34"/>
  <c r="H17" i="34"/>
  <c r="F18" i="34"/>
  <c r="E22" i="34"/>
  <c r="E21" i="34"/>
  <c r="E20" i="34"/>
  <c r="E19" i="34"/>
  <c r="E17" i="34"/>
  <c r="E18" i="34"/>
  <c r="G36" i="31"/>
  <c r="F36" i="31"/>
  <c r="C54" i="31"/>
  <c r="C53" i="31"/>
  <c r="F35" i="31"/>
  <c r="E18" i="31"/>
  <c r="E17" i="31"/>
  <c r="I5" i="31"/>
  <c r="D16" i="34"/>
  <c r="C16" i="34"/>
  <c r="B16" i="34" s="1"/>
  <c r="F10" i="34" l="1"/>
  <c r="E11" i="34"/>
  <c r="D13" i="34"/>
  <c r="C13" i="34"/>
  <c r="F13" i="34" s="1"/>
  <c r="D12" i="34"/>
  <c r="C12" i="34"/>
  <c r="F12" i="34" s="1"/>
  <c r="D11" i="34"/>
  <c r="H11" i="34" s="1"/>
  <c r="C11" i="34"/>
  <c r="F11" i="34" s="1"/>
  <c r="D10" i="34"/>
  <c r="C10" i="34"/>
  <c r="D9" i="34"/>
  <c r="C9" i="34"/>
  <c r="F9" i="34" s="1"/>
  <c r="D8" i="34"/>
  <c r="C8" i="34"/>
  <c r="F8" i="34" s="1"/>
  <c r="B13" i="34"/>
  <c r="E13" i="34" s="1"/>
  <c r="B12" i="34"/>
  <c r="E12" i="34" s="1"/>
  <c r="B11" i="34"/>
  <c r="B10" i="34"/>
  <c r="B9" i="34"/>
  <c r="E9" i="34" s="1"/>
  <c r="B8" i="34"/>
  <c r="E8" i="34" s="1"/>
  <c r="D7" i="34"/>
  <c r="C7" i="34"/>
  <c r="B7" i="34"/>
  <c r="B35" i="31"/>
  <c r="B27" i="31"/>
  <c r="M19" i="25"/>
  <c r="D6" i="25"/>
  <c r="C6" i="25"/>
  <c r="F19" i="25" s="1"/>
  <c r="B6" i="25"/>
  <c r="E20" i="25" s="1"/>
  <c r="C17" i="34"/>
  <c r="D22" i="34"/>
  <c r="G22" i="34" s="1"/>
  <c r="C22" i="34"/>
  <c r="F22" i="34" s="1"/>
  <c r="D21" i="34"/>
  <c r="C21" i="34"/>
  <c r="F21" i="34" s="1"/>
  <c r="D20" i="34"/>
  <c r="G20" i="34" s="1"/>
  <c r="C20" i="34"/>
  <c r="H20" i="34" s="1"/>
  <c r="D19" i="34"/>
  <c r="G19" i="34" s="1"/>
  <c r="C19" i="34"/>
  <c r="F19" i="34" s="1"/>
  <c r="D18" i="34"/>
  <c r="G18" i="34" s="1"/>
  <c r="C18" i="34"/>
  <c r="H18" i="34" s="1"/>
  <c r="D17" i="34"/>
  <c r="G17" i="34" s="1"/>
  <c r="B22" i="34"/>
  <c r="B21" i="34"/>
  <c r="B20" i="34"/>
  <c r="B19" i="34"/>
  <c r="B18" i="34"/>
  <c r="B17" i="34"/>
  <c r="G21" i="34"/>
  <c r="M22" i="25"/>
  <c r="M21" i="25"/>
  <c r="M20" i="25"/>
  <c r="M14" i="25"/>
  <c r="M13" i="25"/>
  <c r="M12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F20" i="25"/>
  <c r="F12" i="25"/>
  <c r="G26" i="31"/>
  <c r="E26" i="31" s="1"/>
  <c r="F26" i="31"/>
  <c r="B54" i="31"/>
  <c r="B53" i="31"/>
  <c r="D45" i="31"/>
  <c r="G45" i="31" s="1"/>
  <c r="C45" i="31"/>
  <c r="B45" i="31"/>
  <c r="D44" i="31"/>
  <c r="H44" i="31" s="1"/>
  <c r="C44" i="31"/>
  <c r="F44" i="31" s="1"/>
  <c r="B44" i="31"/>
  <c r="D36" i="31"/>
  <c r="C36" i="31"/>
  <c r="B36" i="31"/>
  <c r="D35" i="31"/>
  <c r="H35" i="31" s="1"/>
  <c r="C35" i="31"/>
  <c r="D27" i="31"/>
  <c r="H27" i="31" s="1"/>
  <c r="C27" i="31"/>
  <c r="D26" i="31"/>
  <c r="C26" i="31"/>
  <c r="B26" i="31"/>
  <c r="C18" i="31"/>
  <c r="H8" i="31"/>
  <c r="G8" i="31"/>
  <c r="F8" i="31"/>
  <c r="H7" i="31"/>
  <c r="G7" i="31"/>
  <c r="F7" i="31"/>
  <c r="H6" i="31"/>
  <c r="G17" i="31" s="1"/>
  <c r="G6" i="31"/>
  <c r="F6" i="31"/>
  <c r="H5" i="31"/>
  <c r="D8" i="31"/>
  <c r="C8" i="31"/>
  <c r="E8" i="31" s="1"/>
  <c r="B8" i="31"/>
  <c r="D7" i="31"/>
  <c r="E7" i="31" s="1"/>
  <c r="C7" i="31"/>
  <c r="B7" i="31"/>
  <c r="B18" i="31" s="1"/>
  <c r="D6" i="31"/>
  <c r="C6" i="31"/>
  <c r="B6" i="31"/>
  <c r="D5" i="31"/>
  <c r="H16" i="34"/>
  <c r="H13" i="34"/>
  <c r="H10" i="34"/>
  <c r="H19" i="34" l="1"/>
  <c r="G18" i="31"/>
  <c r="H45" i="31"/>
  <c r="F17" i="34"/>
  <c r="F20" i="34"/>
  <c r="H12" i="34"/>
  <c r="G13" i="34"/>
  <c r="H9" i="34"/>
  <c r="H8" i="34"/>
  <c r="G8" i="34"/>
  <c r="G9" i="34"/>
  <c r="G10" i="34"/>
  <c r="G11" i="34"/>
  <c r="G12" i="34"/>
  <c r="H7" i="34"/>
  <c r="E10" i="34"/>
  <c r="I6" i="31"/>
  <c r="I8" i="31"/>
  <c r="B17" i="31"/>
  <c r="D17" i="31"/>
  <c r="D18" i="31"/>
  <c r="I7" i="31"/>
  <c r="C17" i="31"/>
  <c r="G44" i="31"/>
  <c r="E6" i="31"/>
  <c r="F18" i="31"/>
  <c r="F45" i="31"/>
  <c r="E45" i="31" s="1"/>
  <c r="F27" i="31"/>
  <c r="E27" i="31" s="1"/>
  <c r="G35" i="31"/>
  <c r="E35" i="31" s="1"/>
  <c r="G27" i="31"/>
  <c r="M7" i="25"/>
  <c r="M15" i="25"/>
  <c r="M23" i="25"/>
  <c r="M8" i="25"/>
  <c r="M16" i="25"/>
  <c r="M9" i="25"/>
  <c r="M17" i="25"/>
  <c r="M10" i="25"/>
  <c r="M18" i="25"/>
  <c r="M11" i="25"/>
  <c r="E14" i="25"/>
  <c r="E22" i="25"/>
  <c r="F13" i="25"/>
  <c r="F21" i="25"/>
  <c r="B5" i="31"/>
  <c r="E7" i="25"/>
  <c r="E15" i="25"/>
  <c r="E23" i="25"/>
  <c r="F14" i="25"/>
  <c r="F22" i="25"/>
  <c r="C5" i="31"/>
  <c r="E5" i="31" s="1"/>
  <c r="E8" i="25"/>
  <c r="E16" i="25"/>
  <c r="F7" i="25"/>
  <c r="F15" i="25"/>
  <c r="F23" i="25"/>
  <c r="E13" i="25"/>
  <c r="E21" i="25"/>
  <c r="E9" i="25"/>
  <c r="F8" i="25"/>
  <c r="F6" i="25"/>
  <c r="E6" i="25" s="1"/>
  <c r="E18" i="25"/>
  <c r="F17" i="25"/>
  <c r="G6" i="25"/>
  <c r="E11" i="25"/>
  <c r="E19" i="25"/>
  <c r="F10" i="25"/>
  <c r="F18" i="25"/>
  <c r="E17" i="25"/>
  <c r="F16" i="25"/>
  <c r="E10" i="25"/>
  <c r="F9" i="25"/>
  <c r="E12" i="25"/>
  <c r="F11" i="25"/>
  <c r="E44" i="31"/>
  <c r="H36" i="31"/>
  <c r="F17" i="31"/>
  <c r="H26" i="31"/>
  <c r="E36" i="31" l="1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G5" i="31"/>
  <c r="K9" i="25"/>
  <c r="L21" i="25"/>
  <c r="L14" i="25"/>
  <c r="L22" i="25"/>
  <c r="L7" i="25"/>
  <c r="L15" i="25"/>
  <c r="L23" i="25"/>
  <c r="L13" i="25"/>
  <c r="L8" i="25"/>
  <c r="L16" i="25"/>
  <c r="L9" i="25"/>
  <c r="L17" i="25"/>
  <c r="L10" i="25"/>
  <c r="L18" i="25"/>
  <c r="L11" i="25"/>
  <c r="L19" i="25"/>
  <c r="L12" i="25"/>
  <c r="L20" i="25"/>
  <c r="K19" i="25" l="1"/>
  <c r="K11" i="25"/>
  <c r="K8" i="25"/>
  <c r="K13" i="25"/>
  <c r="K10" i="25"/>
  <c r="K20" i="25"/>
  <c r="M6" i="25"/>
  <c r="K12" i="25"/>
  <c r="K17" i="25"/>
  <c r="F5" i="31"/>
  <c r="L6" i="25"/>
  <c r="K16" i="25"/>
  <c r="K21" i="25"/>
  <c r="K14" i="25"/>
  <c r="K22" i="25"/>
  <c r="K18" i="25"/>
  <c r="K23" i="25"/>
  <c r="K15" i="25"/>
  <c r="K7" i="25"/>
  <c r="K6" i="25" l="1"/>
</calcChain>
</file>

<file path=xl/sharedStrings.xml><?xml version="1.0" encoding="utf-8"?>
<sst xmlns="http://schemas.openxmlformats.org/spreadsheetml/2006/main" count="149" uniqueCount="61">
  <si>
    <t>Age Group</t>
  </si>
  <si>
    <t>Both Sexes</t>
  </si>
  <si>
    <t>Male</t>
  </si>
  <si>
    <t>Female</t>
  </si>
  <si>
    <t>65 - 69</t>
  </si>
  <si>
    <t>70 - 74</t>
  </si>
  <si>
    <t>75 - 79</t>
  </si>
  <si>
    <t>80 years and over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</si>
  <si>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</si>
  <si>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</si>
  <si>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</si>
  <si>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</si>
  <si>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</si>
  <si>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</si>
  <si>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</si>
  <si>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</si>
  <si>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</si>
  <si>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</si>
  <si>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</si>
  <si>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</si>
  <si>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0 - 4</t>
  </si>
  <si>
    <t>Number</t>
  </si>
  <si>
    <t>Percent</t>
  </si>
  <si>
    <t>All Ages</t>
  </si>
  <si>
    <t>Sex Ratio</t>
  </si>
  <si>
    <t>Overall</t>
  </si>
  <si>
    <t>HOUSEHOLD POPULATION BY AGE GROUP, AND SEX, CITY OF MARIKINA: 2020 and 2015</t>
  </si>
  <si>
    <t>Age Dependency</t>
  </si>
  <si>
    <t>0 - 14 Years Old</t>
  </si>
  <si>
    <t>15 Years Old to 64 Years Old</t>
  </si>
  <si>
    <t>65 Years Old and Over</t>
  </si>
  <si>
    <t>SEX RATIO OF HOUSEHOLD POPULATION BY AGE GROUP, AND SEX, CITY OF MARIKINA: 2020 and 2015</t>
  </si>
  <si>
    <t>AGE DEPENDENCY RATIO OF HOUSEHOLD POPULATION BY SEX, CITY OF MARIKINA: 2020 and 2015</t>
  </si>
  <si>
    <t>Young Dependent</t>
  </si>
  <si>
    <t>Old Dependent</t>
  </si>
  <si>
    <t>0 - 14</t>
  </si>
  <si>
    <t>5 - 24 years</t>
  </si>
  <si>
    <t>15 - 49 years</t>
  </si>
  <si>
    <t>15 - 64 years</t>
  </si>
  <si>
    <t>60 years and over</t>
  </si>
  <si>
    <t>65 years and over</t>
  </si>
  <si>
    <t>Age Group and Year</t>
  </si>
  <si>
    <t>Percent (%) to All Ages</t>
  </si>
  <si>
    <t>Year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</si>
  <si>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</si>
  <si>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</si>
  <si>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</si>
  <si>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</si>
  <si>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</si>
  <si>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</si>
  <si>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</si>
  <si>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</si>
  <si>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Percent (%) Distribution</t>
  </si>
  <si>
    <r>
      <rPr>
        <b/>
        <sz val="8"/>
        <color theme="1"/>
        <rFont val="Arial"/>
        <family val="2"/>
      </rPr>
      <t xml:space="preserve">Source: </t>
    </r>
    <r>
      <rPr>
        <sz val="8"/>
        <color theme="1"/>
        <rFont val="Arial"/>
        <family val="2"/>
      </rPr>
      <t>Philippine Statistics Authority,</t>
    </r>
    <r>
      <rPr>
        <i/>
        <sz val="8"/>
        <color theme="1"/>
        <rFont val="Arial"/>
        <family val="2"/>
      </rPr>
      <t xml:space="preserve"> 2020 Census of Population and Housing</t>
    </r>
  </si>
  <si>
    <r>
      <t xml:space="preserve">               </t>
    </r>
    <r>
      <rPr>
        <sz val="8"/>
        <color theme="1"/>
        <rFont val="Arial"/>
        <family val="2"/>
      </rPr>
      <t>Philippine Statistics Authority</t>
    </r>
    <r>
      <rPr>
        <i/>
        <sz val="8"/>
        <color theme="1"/>
        <rFont val="Arial"/>
        <family val="2"/>
      </rPr>
      <t>, 2015 Census of Population</t>
    </r>
  </si>
  <si>
    <t>CHILDREN BELOW 5 YEARS OLD BY SEX, CITY OF MARIKINA: 2020 and 2015</t>
  </si>
  <si>
    <t xml:space="preserve">NUMBER AND PERCENT TO ALL AGES OF HOUSEHOLD  POPULATION AND SEX RATIO BY SELECTED AGE GROUP, </t>
  </si>
  <si>
    <t>CITY OF MARIKINA: 2020 and 2015</t>
  </si>
  <si>
    <t>SCHOOL-AGE POPULATION (5 TO 24 YEARS OLD) BY SEX, CITY OF MARIKINA: 2020 and 2015</t>
  </si>
  <si>
    <t>SENIOR CITIZEN POPULATION (60 YEARS OLD AND OVER) BY SEX, CITY OF MARIKINA: 2020 and 2015</t>
  </si>
  <si>
    <t xml:space="preserve">WOMEN OF REPRODUCTIVE AGE (15 TO 49 YEARS OLD),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</si>
</sst>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_(* #,##0_);_(* \(#,##0\);_(* &quot;-&quot;??_);_(@_)"/>
    <numFmt numFmtId="168" formatCode="_(* #,##0.0_);_(* \(#,##0.0\);_(* &quot;-&quot;??_);_(@_)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65" fontId="5" fillId="0" borderId="0" xfId="2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165" fontId="4" fillId="0" borderId="2" xfId="2" applyNumberFormat="1" applyFont="1" applyBorder="1" applyAlignment="1">
      <alignment vertical="center"/>
    </xf>
    <xf numFmtId="166" fontId="4" fillId="0" borderId="2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7" fontId="4" fillId="0" borderId="0" xfId="2" applyNumberFormat="1" applyFont="1" applyAlignment="1">
      <alignment vertical="center"/>
    </xf>
    <xf numFmtId="167" fontId="4" fillId="0" borderId="2" xfId="2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0" xfId="2" applyNumberFormat="1" applyFont="1" applyBorder="1" applyAlignment="1">
      <alignment vertical="center"/>
    </xf>
    <xf numFmtId="166" fontId="4" fillId="0" borderId="0" xfId="2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7" fontId="5" fillId="0" borderId="0" xfId="2" applyNumberFormat="1" applyFont="1" applyAlignment="1">
      <alignment vertical="center"/>
    </xf>
    <xf numFmtId="168" fontId="5" fillId="0" borderId="0" xfId="2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164" fontId="4" fillId="0" borderId="0" xfId="2" applyFont="1" applyAlignment="1">
      <alignment vertical="center"/>
    </xf>
    <xf numFmtId="2" fontId="4" fillId="0" borderId="0" xfId="0" applyNumberFormat="1" applyFont="1" applyAlignment="1">
      <alignment vertical="center"/>
    </xf>
    <xf numFmtId="164" fontId="4" fillId="0" borderId="2" xfId="2" applyFont="1" applyBorder="1" applyAlignment="1">
      <alignment vertical="center"/>
    </xf>
    <xf numFmtId="168" fontId="4" fillId="0" borderId="0" xfId="2" applyNumberFormat="1" applyFont="1" applyAlignment="1">
      <alignment vertical="center"/>
    </xf>
    <xf numFmtId="168" fontId="4" fillId="0" borderId="2" xfId="2" applyNumberFormat="1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6" fontId="5" fillId="0" borderId="0" xfId="2" applyNumberFormat="1" applyFont="1" applyAlignment="1">
      <alignment vertical="center"/>
    </xf>
    <xf numFmtId="166" fontId="0" fillId="0" borderId="0" xfId="0" applyNumberFormat="1"/>
    <xf numFmtId="166" fontId="5" fillId="0" borderId="0" xfId="0" applyNumberFormat="1" applyFont="1" applyAlignment="1">
      <alignment horizontal="center" vertical="center" wrapText="1"/>
    </xf>
    <xf numFmtId="0" fontId="10" fillId="0" borderId="0" xfId="0" applyFont="1"/>
    <xf numFmtId="166" fontId="10" fillId="0" borderId="0" xfId="0" applyNumberFormat="1" applyFont="1"/>
    <xf numFmtId="166" fontId="5" fillId="0" borderId="2" xfId="2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" fontId="4" fillId="0" borderId="0" xfId="0" quotePrefix="1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 2" xfId="1" xr:uid="{2DDFEE0D-3AA0-4321-A22F-93560BE96408}"/>
    <cellStyle name="Normal 3" xfId="3" xr:uid="{829FCD27-B70D-407C-930D-CDB564D9FD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3228A-93A6-4454-B277-B7F21639BCB7}">
  <sheetPr>
    <tabColor rgb="FF00B050"/>
  </sheetPr>
  <dimension ref="A1:O29"/>
  <sheetViews>
    <sheetView showGridLines="0" zoomScaleNormal="100" workbookViewId="0">
      <selection activeCell="P7" sqref="P7"/>
    </sheetView>
  </sheetViews>
  <sheetFormatPr defaultRowHeight="20.100000000000001" customHeight="1" x14ac:dyDescent="0.25"/>
  <cols>
    <col min="1" max="1" width="20" style="1" customWidth="1"/>
    <col min="2" max="13" width="12.7109375" style="1" customWidth="1"/>
    <col min="14" max="16384" width="9.140625" style="1"/>
  </cols>
  <sheetData>
    <row r="1" spans="1:15" ht="20.100000000000001" customHeight="1" x14ac:dyDescent="0.25">
      <c r="A1" s="4" t="s">
        <v>44</v>
      </c>
    </row>
    <row r="2" spans="1:15" s="4" customFormat="1" ht="20.100000000000001" customHeight="1" thickBot="1" x14ac:dyDescent="0.3">
      <c r="A2" s="4" t="s">
        <v>26</v>
      </c>
    </row>
    <row r="3" spans="1:15" s="4" customFormat="1" ht="20.100000000000001" customHeight="1" x14ac:dyDescent="0.25">
      <c r="A3" s="51" t="s">
        <v>0</v>
      </c>
      <c r="B3" s="54">
        <v>2020</v>
      </c>
      <c r="C3" s="54"/>
      <c r="D3" s="54"/>
      <c r="E3" s="54"/>
      <c r="F3" s="54"/>
      <c r="G3" s="54"/>
      <c r="H3" s="54">
        <v>2015</v>
      </c>
      <c r="I3" s="54"/>
      <c r="J3" s="54"/>
      <c r="K3" s="54"/>
      <c r="L3" s="54"/>
      <c r="M3" s="54"/>
    </row>
    <row r="4" spans="1:15" s="13" customFormat="1" ht="20.100000000000001" customHeight="1" x14ac:dyDescent="0.25">
      <c r="A4" s="52"/>
      <c r="B4" s="53" t="s">
        <v>21</v>
      </c>
      <c r="C4" s="53"/>
      <c r="D4" s="53"/>
      <c r="E4" s="53" t="s">
        <v>42</v>
      </c>
      <c r="F4" s="53"/>
      <c r="G4" s="53"/>
      <c r="H4" s="53" t="s">
        <v>21</v>
      </c>
      <c r="I4" s="53"/>
      <c r="J4" s="53"/>
      <c r="K4" s="53" t="s">
        <v>42</v>
      </c>
      <c r="L4" s="53"/>
      <c r="M4" s="53"/>
    </row>
    <row r="5" spans="1:15" s="11" customFormat="1" ht="20.100000000000001" customHeight="1" x14ac:dyDescent="0.25">
      <c r="A5" s="53"/>
      <c r="B5" s="5" t="s">
        <v>1</v>
      </c>
      <c r="C5" s="5" t="s">
        <v>3</v>
      </c>
      <c r="D5" s="5" t="s">
        <v>2</v>
      </c>
      <c r="E5" s="5" t="s">
        <v>1</v>
      </c>
      <c r="F5" s="5" t="s">
        <v>3</v>
      </c>
      <c r="G5" s="5" t="s">
        <v>2</v>
      </c>
      <c r="H5" s="5" t="s">
        <v>1</v>
      </c>
      <c r="I5" s="5" t="s">
        <v>3</v>
      </c>
      <c r="J5" s="5" t="s">
        <v>2</v>
      </c>
      <c r="K5" s="5" t="s">
        <v>1</v>
      </c>
      <c r="L5" s="5" t="s">
        <v>3</v>
      </c>
      <c r="M5" s="5" t="s">
        <v>2</v>
      </c>
    </row>
    <row r="6" spans="1:15" s="4" customFormat="1" ht="20.100000000000001" customHeight="1" x14ac:dyDescent="0.25">
      <c r="A6" s="2" t="s">
        <v>23</v>
      </c>
      <c r="B6" s="28">
        <f>SUM(C6:D6)</f>
        <v>452961</v>
      </c>
      <c r="C6" s="28">
        <f>SUM(C7:C23)</f>
        <v>228947</v>
      </c>
      <c r="D6" s="28">
        <f>SUM(D7:D23)</f>
        <v>224014</v>
      </c>
      <c r="E6" s="29">
        <f>SUM(F6:G6)</f>
        <v>100</v>
      </c>
      <c r="F6" s="29">
        <f>(C6/B6)*100</f>
        <v>50.544528116107124</v>
      </c>
      <c r="G6" s="29">
        <f>(D6/B6)*100</f>
        <v>49.455471883892876</v>
      </c>
      <c r="H6" s="28">
        <v>448893</v>
      </c>
      <c r="I6" s="28">
        <v>229792</v>
      </c>
      <c r="J6" s="28">
        <v>219101</v>
      </c>
      <c r="K6" s="29">
        <f>SUM(L6:M6)</f>
        <v>100</v>
      </c>
      <c r="L6" s="29">
        <f>(I6/H6)*100</f>
        <v>51.190818301911591</v>
      </c>
      <c r="M6" s="29">
        <f>(J6/H6)*100</f>
        <v>48.809181698088409</v>
      </c>
    </row>
    <row r="7" spans="1:15" ht="20.100000000000001" customHeight="1" x14ac:dyDescent="0.25">
      <c r="A7" s="47" t="s">
        <v>20</v>
      </c>
      <c r="B7" s="15">
        <f t="shared" ref="B7:B23" si="0">SUM(C7:D7)</f>
        <v>42157</v>
      </c>
      <c r="C7" s="15">
        <v>20353</v>
      </c>
      <c r="D7" s="15">
        <v>21804</v>
      </c>
      <c r="E7" s="35">
        <f>(B7/$B$6)*100</f>
        <v>9.3069822788275367</v>
      </c>
      <c r="F7" s="35">
        <f>(C7/$C$6)*100</f>
        <v>8.8898303974282271</v>
      </c>
      <c r="G7" s="35">
        <f>(D7/$D$6)*100</f>
        <v>9.73332023891364</v>
      </c>
      <c r="H7" s="15">
        <v>39259</v>
      </c>
      <c r="I7" s="15">
        <v>19027</v>
      </c>
      <c r="J7" s="15">
        <v>20232</v>
      </c>
      <c r="K7" s="35">
        <f>(H7/$H$6)*100</f>
        <v>8.7457367345893111</v>
      </c>
      <c r="L7" s="35">
        <f>(I7/$I$6)*100</f>
        <v>8.2800967831778305</v>
      </c>
      <c r="M7" s="35">
        <f>(J7/$J$6)*100</f>
        <v>9.2340975166703938</v>
      </c>
    </row>
    <row r="8" spans="1:15" ht="20.100000000000001" customHeight="1" x14ac:dyDescent="0.25">
      <c r="A8" s="48" t="s">
        <v>8</v>
      </c>
      <c r="B8" s="15">
        <f t="shared" si="0"/>
        <v>42273</v>
      </c>
      <c r="C8" s="15">
        <v>20374</v>
      </c>
      <c r="D8" s="15">
        <v>21899</v>
      </c>
      <c r="E8" s="35">
        <f t="shared" ref="E8:E23" si="1">(B8/$B$6)*100</f>
        <v>9.3325915476166816</v>
      </c>
      <c r="F8" s="35">
        <f t="shared" ref="F8:F23" si="2">(C8/$C$6)*100</f>
        <v>8.8990028259815581</v>
      </c>
      <c r="G8" s="35">
        <f t="shared" ref="G8:G23" si="3">(D8/$D$6)*100</f>
        <v>9.7757283026953683</v>
      </c>
      <c r="H8" s="15">
        <v>40997</v>
      </c>
      <c r="I8" s="15">
        <v>19916</v>
      </c>
      <c r="J8" s="15">
        <v>21081</v>
      </c>
      <c r="K8" s="35">
        <f t="shared" ref="K8:K23" si="4">(H8/$H$6)*100</f>
        <v>9.1329114065044461</v>
      </c>
      <c r="L8" s="35">
        <f t="shared" ref="L8:L23" si="5">(I8/$I$6)*100</f>
        <v>8.6669683888037881</v>
      </c>
      <c r="M8" s="35">
        <f t="shared" ref="M8:M23" si="6">(J8/$J$6)*100</f>
        <v>9.6215900429482293</v>
      </c>
      <c r="O8" s="50"/>
    </row>
    <row r="9" spans="1:15" ht="20.100000000000001" customHeight="1" x14ac:dyDescent="0.25">
      <c r="A9" s="48" t="s">
        <v>9</v>
      </c>
      <c r="B9" s="15">
        <f t="shared" si="0"/>
        <v>41145</v>
      </c>
      <c r="C9" s="15">
        <v>19730</v>
      </c>
      <c r="D9" s="15">
        <v>21415</v>
      </c>
      <c r="E9" s="35">
        <f t="shared" si="1"/>
        <v>9.0835634855980985</v>
      </c>
      <c r="F9" s="35">
        <f t="shared" si="2"/>
        <v>8.6177150170126708</v>
      </c>
      <c r="G9" s="35">
        <f t="shared" si="3"/>
        <v>9.5596703777442471</v>
      </c>
      <c r="H9" s="15">
        <v>42702</v>
      </c>
      <c r="I9" s="15">
        <v>20830</v>
      </c>
      <c r="J9" s="15">
        <v>21872</v>
      </c>
      <c r="K9" s="35">
        <f t="shared" si="4"/>
        <v>9.5127346605984062</v>
      </c>
      <c r="L9" s="35">
        <f t="shared" si="5"/>
        <v>9.0647193984124765</v>
      </c>
      <c r="M9" s="35">
        <f t="shared" si="6"/>
        <v>9.982610759421453</v>
      </c>
    </row>
    <row r="10" spans="1:15" ht="20.100000000000001" customHeight="1" x14ac:dyDescent="0.25">
      <c r="A10" s="47" t="s">
        <v>10</v>
      </c>
      <c r="B10" s="15">
        <f t="shared" si="0"/>
        <v>38225</v>
      </c>
      <c r="C10" s="15">
        <v>18760</v>
      </c>
      <c r="D10" s="15">
        <v>19465</v>
      </c>
      <c r="E10" s="35">
        <f t="shared" si="1"/>
        <v>8.4389163746989251</v>
      </c>
      <c r="F10" s="35">
        <f t="shared" si="2"/>
        <v>8.1940361743110852</v>
      </c>
      <c r="G10" s="35">
        <f t="shared" si="3"/>
        <v>8.6891890685403599</v>
      </c>
      <c r="H10" s="15">
        <v>44286</v>
      </c>
      <c r="I10" s="15">
        <v>22728</v>
      </c>
      <c r="J10" s="15">
        <v>21558</v>
      </c>
      <c r="K10" s="35">
        <f t="shared" si="4"/>
        <v>9.8656027160147293</v>
      </c>
      <c r="L10" s="35">
        <f t="shared" si="5"/>
        <v>9.8906837487815071</v>
      </c>
      <c r="M10" s="35">
        <f t="shared" si="6"/>
        <v>9.8392978580654589</v>
      </c>
    </row>
    <row r="11" spans="1:15" ht="20.100000000000001" customHeight="1" x14ac:dyDescent="0.25">
      <c r="A11" s="47" t="s">
        <v>11</v>
      </c>
      <c r="B11" s="15">
        <f t="shared" si="0"/>
        <v>40551</v>
      </c>
      <c r="C11" s="15">
        <v>20173</v>
      </c>
      <c r="D11" s="15">
        <v>20378</v>
      </c>
      <c r="E11" s="35">
        <f t="shared" si="1"/>
        <v>8.9524263678329934</v>
      </c>
      <c r="F11" s="35">
        <f t="shared" si="2"/>
        <v>8.8112095812567972</v>
      </c>
      <c r="G11" s="35">
        <f t="shared" si="3"/>
        <v>9.0967528815163323</v>
      </c>
      <c r="H11" s="15">
        <v>43507</v>
      </c>
      <c r="I11" s="15">
        <v>22675</v>
      </c>
      <c r="J11" s="15">
        <v>20832</v>
      </c>
      <c r="K11" s="35">
        <f t="shared" si="4"/>
        <v>9.6920647013876362</v>
      </c>
      <c r="L11" s="35">
        <f t="shared" si="5"/>
        <v>9.8676194123381151</v>
      </c>
      <c r="M11" s="35">
        <f t="shared" si="6"/>
        <v>9.5079438249939532</v>
      </c>
    </row>
    <row r="12" spans="1:15" ht="20.100000000000001" customHeight="1" x14ac:dyDescent="0.25">
      <c r="A12" s="47" t="s">
        <v>12</v>
      </c>
      <c r="B12" s="15">
        <f t="shared" si="0"/>
        <v>40231</v>
      </c>
      <c r="C12" s="15">
        <v>20250</v>
      </c>
      <c r="D12" s="15">
        <v>19981</v>
      </c>
      <c r="E12" s="35">
        <f t="shared" si="1"/>
        <v>8.8817801091043158</v>
      </c>
      <c r="F12" s="35">
        <f t="shared" si="2"/>
        <v>8.8448418192856852</v>
      </c>
      <c r="G12" s="35">
        <f t="shared" si="3"/>
        <v>8.9195318149758496</v>
      </c>
      <c r="H12" s="15">
        <v>40570</v>
      </c>
      <c r="I12" s="15">
        <v>20993</v>
      </c>
      <c r="J12" s="15">
        <v>19577</v>
      </c>
      <c r="K12" s="35">
        <f t="shared" si="4"/>
        <v>9.0377885153032</v>
      </c>
      <c r="L12" s="35">
        <f t="shared" si="5"/>
        <v>9.1356531123798916</v>
      </c>
      <c r="M12" s="35">
        <f t="shared" si="6"/>
        <v>8.9351486300838427</v>
      </c>
    </row>
    <row r="13" spans="1:15" ht="20.100000000000001" customHeight="1" x14ac:dyDescent="0.25">
      <c r="A13" s="47" t="s">
        <v>13</v>
      </c>
      <c r="B13" s="15">
        <f t="shared" si="0"/>
        <v>36153</v>
      </c>
      <c r="C13" s="15">
        <v>17842</v>
      </c>
      <c r="D13" s="15">
        <v>18311</v>
      </c>
      <c r="E13" s="35">
        <f t="shared" si="1"/>
        <v>7.9814818494307449</v>
      </c>
      <c r="F13" s="35">
        <f t="shared" si="2"/>
        <v>7.7930700118368001</v>
      </c>
      <c r="G13" s="35">
        <f t="shared" si="3"/>
        <v>8.174042693760212</v>
      </c>
      <c r="H13" s="15">
        <v>36985</v>
      </c>
      <c r="I13" s="15">
        <v>18818</v>
      </c>
      <c r="J13" s="15">
        <v>18167</v>
      </c>
      <c r="K13" s="35">
        <f t="shared" si="4"/>
        <v>8.2391572156393611</v>
      </c>
      <c r="L13" s="35">
        <f t="shared" si="5"/>
        <v>8.1891449658821891</v>
      </c>
      <c r="M13" s="35">
        <f t="shared" si="6"/>
        <v>8.2916098055234801</v>
      </c>
    </row>
    <row r="14" spans="1:15" ht="20.100000000000001" customHeight="1" x14ac:dyDescent="0.25">
      <c r="A14" s="47" t="s">
        <v>14</v>
      </c>
      <c r="B14" s="15">
        <f t="shared" si="0"/>
        <v>32099</v>
      </c>
      <c r="C14" s="15">
        <v>16306</v>
      </c>
      <c r="D14" s="15">
        <v>15793</v>
      </c>
      <c r="E14" s="35">
        <f t="shared" si="1"/>
        <v>7.0864820591618267</v>
      </c>
      <c r="F14" s="35">
        <f t="shared" si="2"/>
        <v>7.122172380507279</v>
      </c>
      <c r="G14" s="35">
        <f t="shared" si="3"/>
        <v>7.0500058032087285</v>
      </c>
      <c r="H14" s="15">
        <v>31947</v>
      </c>
      <c r="I14" s="15">
        <v>16320</v>
      </c>
      <c r="J14" s="15">
        <v>15627</v>
      </c>
      <c r="K14" s="35">
        <f t="shared" si="4"/>
        <v>7.1168407616068867</v>
      </c>
      <c r="L14" s="35">
        <f t="shared" si="5"/>
        <v>7.1020749199275865</v>
      </c>
      <c r="M14" s="35">
        <f t="shared" si="6"/>
        <v>7.1323271002870818</v>
      </c>
    </row>
    <row r="15" spans="1:15" ht="20.100000000000001" customHeight="1" x14ac:dyDescent="0.25">
      <c r="A15" s="47" t="s">
        <v>15</v>
      </c>
      <c r="B15" s="15">
        <f t="shared" si="0"/>
        <v>29570</v>
      </c>
      <c r="C15" s="15">
        <v>14988</v>
      </c>
      <c r="D15" s="15">
        <v>14582</v>
      </c>
      <c r="E15" s="35">
        <f t="shared" si="1"/>
        <v>6.5281558456467543</v>
      </c>
      <c r="F15" s="35">
        <f t="shared" si="2"/>
        <v>6.5464932932075985</v>
      </c>
      <c r="G15" s="35">
        <f t="shared" si="3"/>
        <v>6.509414590159543</v>
      </c>
      <c r="H15" s="15">
        <v>29580</v>
      </c>
      <c r="I15" s="15">
        <v>15233</v>
      </c>
      <c r="J15" s="15">
        <v>14347</v>
      </c>
      <c r="K15" s="35">
        <f t="shared" si="4"/>
        <v>6.5895436106154479</v>
      </c>
      <c r="L15" s="35">
        <f t="shared" si="5"/>
        <v>6.6290384347583897</v>
      </c>
      <c r="M15" s="35">
        <f t="shared" si="6"/>
        <v>6.5481216425301563</v>
      </c>
    </row>
    <row r="16" spans="1:15" ht="20.100000000000001" customHeight="1" x14ac:dyDescent="0.25">
      <c r="A16" s="47" t="s">
        <v>16</v>
      </c>
      <c r="B16" s="15">
        <f t="shared" si="0"/>
        <v>26155</v>
      </c>
      <c r="C16" s="15">
        <v>13595</v>
      </c>
      <c r="D16" s="15">
        <v>12560</v>
      </c>
      <c r="E16" s="35">
        <f t="shared" si="1"/>
        <v>5.7742278032766619</v>
      </c>
      <c r="F16" s="35">
        <f t="shared" si="2"/>
        <v>5.9380555325031557</v>
      </c>
      <c r="G16" s="35">
        <f t="shared" si="3"/>
        <v>5.6067924326158192</v>
      </c>
      <c r="H16" s="15">
        <v>25350</v>
      </c>
      <c r="I16" s="15">
        <v>13066</v>
      </c>
      <c r="J16" s="15">
        <v>12284</v>
      </c>
      <c r="K16" s="35">
        <f t="shared" si="4"/>
        <v>5.6472255080832179</v>
      </c>
      <c r="L16" s="35">
        <f t="shared" si="5"/>
        <v>5.6860116975351618</v>
      </c>
      <c r="M16" s="35">
        <f t="shared" si="6"/>
        <v>5.6065467524109884</v>
      </c>
    </row>
    <row r="17" spans="1:13" ht="20.100000000000001" customHeight="1" x14ac:dyDescent="0.25">
      <c r="A17" s="47" t="s">
        <v>17</v>
      </c>
      <c r="B17" s="15">
        <f t="shared" si="0"/>
        <v>23282</v>
      </c>
      <c r="C17" s="15">
        <v>12121</v>
      </c>
      <c r="D17" s="15">
        <v>11161</v>
      </c>
      <c r="E17" s="35">
        <f t="shared" si="1"/>
        <v>5.1399568616282636</v>
      </c>
      <c r="F17" s="35">
        <f t="shared" si="2"/>
        <v>5.2942384045215709</v>
      </c>
      <c r="G17" s="35">
        <f t="shared" si="3"/>
        <v>4.9822778933459517</v>
      </c>
      <c r="H17" s="15">
        <v>21534</v>
      </c>
      <c r="I17" s="15">
        <v>11231</v>
      </c>
      <c r="J17" s="15">
        <v>10303</v>
      </c>
      <c r="K17" s="35">
        <f t="shared" si="4"/>
        <v>4.7971342836711646</v>
      </c>
      <c r="L17" s="35">
        <f t="shared" si="5"/>
        <v>4.8874634452026182</v>
      </c>
      <c r="M17" s="35">
        <f t="shared" si="6"/>
        <v>4.7023975244293723</v>
      </c>
    </row>
    <row r="18" spans="1:13" ht="20.100000000000001" customHeight="1" x14ac:dyDescent="0.25">
      <c r="A18" s="47" t="s">
        <v>18</v>
      </c>
      <c r="B18" s="15">
        <f t="shared" si="0"/>
        <v>19083</v>
      </c>
      <c r="C18" s="15">
        <v>10075</v>
      </c>
      <c r="D18" s="15">
        <v>9008</v>
      </c>
      <c r="E18" s="35">
        <f t="shared" si="1"/>
        <v>4.2129454853729129</v>
      </c>
      <c r="F18" s="35">
        <f t="shared" si="2"/>
        <v>4.4005817940396685</v>
      </c>
      <c r="G18" s="35">
        <f t="shared" si="3"/>
        <v>4.0211772478505807</v>
      </c>
      <c r="H18" s="15">
        <v>17270</v>
      </c>
      <c r="I18" s="15">
        <v>9000</v>
      </c>
      <c r="J18" s="15">
        <v>8270</v>
      </c>
      <c r="K18" s="35">
        <f t="shared" si="4"/>
        <v>3.8472419930807562</v>
      </c>
      <c r="L18" s="35">
        <f t="shared" si="5"/>
        <v>3.9165854337835952</v>
      </c>
      <c r="M18" s="35">
        <f t="shared" si="6"/>
        <v>3.7745149497263819</v>
      </c>
    </row>
    <row r="19" spans="1:13" ht="20.100000000000001" customHeight="1" x14ac:dyDescent="0.25">
      <c r="A19" s="47" t="s">
        <v>19</v>
      </c>
      <c r="B19" s="15">
        <f t="shared" si="0"/>
        <v>15700</v>
      </c>
      <c r="C19" s="15">
        <v>8480</v>
      </c>
      <c r="D19" s="15">
        <v>7220</v>
      </c>
      <c r="E19" s="35">
        <f t="shared" si="1"/>
        <v>3.4660820688756866</v>
      </c>
      <c r="F19" s="35">
        <f t="shared" si="2"/>
        <v>3.7039140062984011</v>
      </c>
      <c r="G19" s="35">
        <f t="shared" si="3"/>
        <v>3.2230128474113227</v>
      </c>
      <c r="H19" s="15">
        <v>13103</v>
      </c>
      <c r="I19" s="15">
        <v>7060</v>
      </c>
      <c r="J19" s="15">
        <v>6043</v>
      </c>
      <c r="K19" s="35">
        <f t="shared" si="4"/>
        <v>2.918958415479858</v>
      </c>
      <c r="L19" s="35">
        <f t="shared" si="5"/>
        <v>3.0723436847235761</v>
      </c>
      <c r="M19" s="35">
        <f t="shared" si="6"/>
        <v>2.7580887353321071</v>
      </c>
    </row>
    <row r="20" spans="1:13" ht="20.100000000000001" customHeight="1" x14ac:dyDescent="0.25">
      <c r="A20" s="47" t="s">
        <v>4</v>
      </c>
      <c r="B20" s="15">
        <f t="shared" si="0"/>
        <v>11067</v>
      </c>
      <c r="C20" s="15">
        <v>6299</v>
      </c>
      <c r="D20" s="15">
        <v>4768</v>
      </c>
      <c r="E20" s="35">
        <f t="shared" si="1"/>
        <v>2.4432567042195688</v>
      </c>
      <c r="F20" s="35">
        <f t="shared" si="2"/>
        <v>2.751291783687928</v>
      </c>
      <c r="G20" s="35">
        <f t="shared" si="3"/>
        <v>2.1284384011713553</v>
      </c>
      <c r="H20" s="15">
        <v>9154</v>
      </c>
      <c r="I20" s="15">
        <v>5091</v>
      </c>
      <c r="J20" s="15">
        <v>4063</v>
      </c>
      <c r="K20" s="35">
        <f t="shared" si="4"/>
        <v>2.0392387495461057</v>
      </c>
      <c r="L20" s="35">
        <f t="shared" si="5"/>
        <v>2.215481827043587</v>
      </c>
      <c r="M20" s="35">
        <f t="shared" si="6"/>
        <v>1.8543959178643641</v>
      </c>
    </row>
    <row r="21" spans="1:13" ht="20.100000000000001" customHeight="1" x14ac:dyDescent="0.25">
      <c r="A21" s="47" t="s">
        <v>5</v>
      </c>
      <c r="B21" s="15">
        <f t="shared" si="0"/>
        <v>7303</v>
      </c>
      <c r="C21" s="15">
        <v>4334</v>
      </c>
      <c r="D21" s="15">
        <v>2969</v>
      </c>
      <c r="E21" s="35">
        <f t="shared" si="1"/>
        <v>1.612280085923512</v>
      </c>
      <c r="F21" s="35">
        <f t="shared" si="2"/>
        <v>1.8930145404831684</v>
      </c>
      <c r="G21" s="35">
        <f t="shared" si="3"/>
        <v>1.3253635933468444</v>
      </c>
      <c r="H21" s="15">
        <v>5483</v>
      </c>
      <c r="I21" s="15">
        <v>3225</v>
      </c>
      <c r="J21" s="15">
        <v>2258</v>
      </c>
      <c r="K21" s="35">
        <f t="shared" si="4"/>
        <v>1.2214492094998139</v>
      </c>
      <c r="L21" s="35">
        <f t="shared" si="5"/>
        <v>1.403443113772455</v>
      </c>
      <c r="M21" s="35">
        <f t="shared" si="6"/>
        <v>1.0305749403243252</v>
      </c>
    </row>
    <row r="22" spans="1:13" ht="20.100000000000001" customHeight="1" x14ac:dyDescent="0.25">
      <c r="A22" s="47" t="s">
        <v>6</v>
      </c>
      <c r="B22" s="15">
        <f t="shared" si="0"/>
        <v>3713</v>
      </c>
      <c r="C22" s="15">
        <v>2389</v>
      </c>
      <c r="D22" s="15">
        <v>1324</v>
      </c>
      <c r="E22" s="35">
        <f t="shared" si="1"/>
        <v>0.81971737081117357</v>
      </c>
      <c r="F22" s="35">
        <f t="shared" si="2"/>
        <v>1.0434729435196792</v>
      </c>
      <c r="G22" s="35">
        <f t="shared" si="3"/>
        <v>0.59103448891587129</v>
      </c>
      <c r="H22" s="15">
        <v>3845</v>
      </c>
      <c r="I22" s="15">
        <v>2351</v>
      </c>
      <c r="J22" s="15">
        <v>1494</v>
      </c>
      <c r="K22" s="35">
        <f t="shared" si="4"/>
        <v>0.85655156128520604</v>
      </c>
      <c r="L22" s="35">
        <f t="shared" si="5"/>
        <v>1.0230991505361371</v>
      </c>
      <c r="M22" s="35">
        <f t="shared" si="6"/>
        <v>0.6818773077256608</v>
      </c>
    </row>
    <row r="23" spans="1:13" ht="20.100000000000001" customHeight="1" thickBot="1" x14ac:dyDescent="0.3">
      <c r="A23" s="49" t="s">
        <v>7</v>
      </c>
      <c r="B23" s="16">
        <f t="shared" si="0"/>
        <v>4254</v>
      </c>
      <c r="C23" s="16">
        <v>2878</v>
      </c>
      <c r="D23" s="16">
        <v>1376</v>
      </c>
      <c r="E23" s="36">
        <f t="shared" si="1"/>
        <v>0.93915370197434223</v>
      </c>
      <c r="F23" s="36">
        <f t="shared" si="2"/>
        <v>1.2570594941187261</v>
      </c>
      <c r="G23" s="36">
        <f t="shared" si="3"/>
        <v>0.61424732382797498</v>
      </c>
      <c r="H23" s="16">
        <v>3321</v>
      </c>
      <c r="I23" s="16">
        <v>2228</v>
      </c>
      <c r="J23" s="16">
        <v>1093</v>
      </c>
      <c r="K23" s="36">
        <f t="shared" si="4"/>
        <v>0.73981995709445236</v>
      </c>
      <c r="L23" s="36">
        <f t="shared" si="5"/>
        <v>0.96957248294109455</v>
      </c>
      <c r="M23" s="36">
        <f t="shared" si="6"/>
        <v>0.49885669166274915</v>
      </c>
    </row>
    <row r="24" spans="1:13" s="3" customFormat="1" ht="11.25" x14ac:dyDescent="0.25">
      <c r="A24" s="25" t="s">
        <v>53</v>
      </c>
    </row>
    <row r="25" spans="1:13" s="3" customFormat="1" ht="11.25" x14ac:dyDescent="0.25">
      <c r="A25" s="26" t="s">
        <v>54</v>
      </c>
    </row>
    <row r="26" spans="1:13" ht="20.100000000000001" customHeight="1" x14ac:dyDescent="0.25">
      <c r="I26" s="31"/>
    </row>
    <row r="27" spans="1:13" ht="20.100000000000001" customHeight="1" x14ac:dyDescent="0.25">
      <c r="C27" s="31"/>
    </row>
    <row r="28" spans="1:13" ht="20.100000000000001" customHeight="1" x14ac:dyDescent="0.25">
      <c r="C28" s="31"/>
    </row>
    <row r="29" spans="1:13" ht="20.100000000000001" customHeight="1" x14ac:dyDescent="0.25">
      <c r="A29" s="30"/>
    </row>
  </sheetData>
  <mergeCells count="7">
    <mergeCell ref="A3:A5"/>
    <mergeCell ref="B3:G3"/>
    <mergeCell ref="H3:M3"/>
    <mergeCell ref="H4:J4"/>
    <mergeCell ref="K4:M4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1D93-E645-41B0-B652-392FE5C06256}">
  <sheetPr>
    <tabColor rgb="FF00B050"/>
  </sheetPr>
  <dimension ref="A1:I57"/>
  <sheetViews>
    <sheetView showGridLines="0" tabSelected="1" zoomScaleNormal="100" workbookViewId="0">
      <selection activeCell="A12" sqref="A12:G20"/>
    </sheetView>
  </sheetViews>
  <sheetFormatPr defaultRowHeight="20.100000000000001" customHeight="1" x14ac:dyDescent="0.25"/>
  <cols>
    <col min="1" max="1" width="30.7109375" style="1" customWidth="1"/>
    <col min="2" max="10" width="12.7109375" style="1" customWidth="1"/>
    <col min="11" max="16384" width="9.140625" style="1"/>
  </cols>
  <sheetData>
    <row r="1" spans="1:9" ht="20.100000000000001" customHeight="1" x14ac:dyDescent="0.25">
      <c r="A1" s="4" t="s">
        <v>45</v>
      </c>
    </row>
    <row r="2" spans="1:9" s="4" customFormat="1" ht="20.100000000000001" customHeight="1" thickBot="1" x14ac:dyDescent="0.3">
      <c r="A2" s="4" t="s">
        <v>31</v>
      </c>
    </row>
    <row r="3" spans="1:9" s="11" customFormat="1" ht="20.100000000000001" customHeight="1" x14ac:dyDescent="0.25">
      <c r="A3" s="55" t="s">
        <v>0</v>
      </c>
      <c r="B3" s="55">
        <v>2020</v>
      </c>
      <c r="C3" s="55"/>
      <c r="D3" s="55"/>
      <c r="E3" s="55"/>
      <c r="F3" s="55">
        <v>2015</v>
      </c>
      <c r="G3" s="55"/>
      <c r="H3" s="55"/>
      <c r="I3" s="55"/>
    </row>
    <row r="4" spans="1:9" s="11" customFormat="1" ht="20.100000000000001" customHeight="1" x14ac:dyDescent="0.25">
      <c r="A4" s="56"/>
      <c r="B4" s="5" t="s">
        <v>1</v>
      </c>
      <c r="C4" s="5" t="s">
        <v>3</v>
      </c>
      <c r="D4" s="5" t="s">
        <v>2</v>
      </c>
      <c r="E4" s="5" t="s">
        <v>24</v>
      </c>
      <c r="F4" s="5" t="s">
        <v>1</v>
      </c>
      <c r="G4" s="5" t="s">
        <v>3</v>
      </c>
      <c r="H4" s="5" t="s">
        <v>2</v>
      </c>
      <c r="I4" s="5" t="s">
        <v>24</v>
      </c>
    </row>
    <row r="5" spans="1:9" s="4" customFormat="1" ht="20.100000000000001" customHeight="1" x14ac:dyDescent="0.25">
      <c r="A5" s="4" t="s">
        <v>23</v>
      </c>
      <c r="B5" s="6">
        <f>'1'!B6</f>
        <v>452961</v>
      </c>
      <c r="C5" s="6">
        <f>'1'!C6</f>
        <v>228947</v>
      </c>
      <c r="D5" s="6">
        <f>'1'!D6</f>
        <v>224014</v>
      </c>
      <c r="E5" s="6">
        <f>(D5/C5)*100</f>
        <v>97.8453528545908</v>
      </c>
      <c r="F5" s="6">
        <f>'1'!H6</f>
        <v>448893</v>
      </c>
      <c r="G5" s="6">
        <f>'1'!I6</f>
        <v>229792</v>
      </c>
      <c r="H5" s="6">
        <f>'1'!J6</f>
        <v>219101</v>
      </c>
      <c r="I5" s="6">
        <f>(H5/G5)*100</f>
        <v>95.347531680824389</v>
      </c>
    </row>
    <row r="6" spans="1:9" ht="20.100000000000001" customHeight="1" x14ac:dyDescent="0.25">
      <c r="A6" s="1" t="s">
        <v>28</v>
      </c>
      <c r="B6" s="7">
        <f>SUM('1'!B7:B9)</f>
        <v>125575</v>
      </c>
      <c r="C6" s="7">
        <f>SUM('1'!C7:C9)</f>
        <v>60457</v>
      </c>
      <c r="D6" s="7">
        <f>SUM('1'!D7:D9)</f>
        <v>65118</v>
      </c>
      <c r="E6" s="7">
        <f>(D6/C6)*100</f>
        <v>107.709611790198</v>
      </c>
      <c r="F6" s="7">
        <f>SUM('1'!H7:H9)</f>
        <v>122958</v>
      </c>
      <c r="G6" s="7">
        <f>SUM('1'!I7:I9)</f>
        <v>59773</v>
      </c>
      <c r="H6" s="7">
        <f>SUM('1'!J7:J9)</f>
        <v>63185</v>
      </c>
      <c r="I6" s="7">
        <f>(H6/G6)*100</f>
        <v>105.70826292807789</v>
      </c>
    </row>
    <row r="7" spans="1:9" ht="20.100000000000001" customHeight="1" x14ac:dyDescent="0.25">
      <c r="A7" s="1" t="s">
        <v>29</v>
      </c>
      <c r="B7" s="7">
        <f>SUM('1'!B10:B19)</f>
        <v>301049</v>
      </c>
      <c r="C7" s="7">
        <f>SUM('1'!C10:C19)</f>
        <v>152590</v>
      </c>
      <c r="D7" s="7">
        <f>SUM('1'!D10:D19)</f>
        <v>148459</v>
      </c>
      <c r="E7" s="7">
        <f t="shared" ref="E7:E8" si="0">(D7/C7)*100</f>
        <v>97.292745265089451</v>
      </c>
      <c r="F7" s="7">
        <f>SUM('1'!H10:H19)</f>
        <v>304132</v>
      </c>
      <c r="G7" s="7">
        <f>SUM('1'!I10:I19)</f>
        <v>157124</v>
      </c>
      <c r="H7" s="7">
        <f>SUM('1'!J10:J19)</f>
        <v>147008</v>
      </c>
      <c r="I7" s="7">
        <f t="shared" ref="I7:I8" si="1">(H7/G7)*100</f>
        <v>93.561772867289534</v>
      </c>
    </row>
    <row r="8" spans="1:9" ht="20.100000000000001" customHeight="1" thickBot="1" x14ac:dyDescent="0.3">
      <c r="A8" s="12" t="s">
        <v>30</v>
      </c>
      <c r="B8" s="9">
        <f>SUM('1'!B20:B23)</f>
        <v>26337</v>
      </c>
      <c r="C8" s="9">
        <f>SUM('1'!C20:C23)</f>
        <v>15900</v>
      </c>
      <c r="D8" s="9">
        <f>SUM('1'!D20:D23)</f>
        <v>10437</v>
      </c>
      <c r="E8" s="9">
        <f t="shared" si="0"/>
        <v>65.64150943396227</v>
      </c>
      <c r="F8" s="9">
        <f>SUM('1'!H20:H23)</f>
        <v>21803</v>
      </c>
      <c r="G8" s="9">
        <f>SUM('1'!I20:I23)</f>
        <v>12895</v>
      </c>
      <c r="H8" s="9">
        <f>SUM('1'!J20:J23)</f>
        <v>8908</v>
      </c>
      <c r="I8" s="9">
        <f t="shared" si="1"/>
        <v>69.08103916246607</v>
      </c>
    </row>
    <row r="9" spans="1:9" s="3" customFormat="1" ht="11.25" x14ac:dyDescent="0.25">
      <c r="A9" s="25" t="s">
        <v>53</v>
      </c>
    </row>
    <row r="10" spans="1:9" s="3" customFormat="1" ht="11.25" x14ac:dyDescent="0.25">
      <c r="A10" s="26" t="s">
        <v>54</v>
      </c>
    </row>
    <row r="11" spans="1:9" ht="20.100000000000001" customHeight="1" x14ac:dyDescent="0.25">
      <c r="C11" s="33"/>
      <c r="D11" s="33"/>
    </row>
    <row r="12" spans="1:9" ht="20.100000000000001" customHeight="1" x14ac:dyDescent="0.25">
      <c r="A12" s="4" t="s">
        <v>46</v>
      </c>
      <c r="C12" s="33"/>
      <c r="D12" s="33"/>
    </row>
    <row r="13" spans="1:9" s="4" customFormat="1" ht="20.100000000000001" customHeight="1" thickBot="1" x14ac:dyDescent="0.3">
      <c r="A13" s="4" t="s">
        <v>32</v>
      </c>
    </row>
    <row r="14" spans="1:9" s="2" customFormat="1" ht="20.100000000000001" customHeight="1" x14ac:dyDescent="0.25">
      <c r="A14" s="14" t="s">
        <v>27</v>
      </c>
      <c r="B14" s="54">
        <v>2020</v>
      </c>
      <c r="C14" s="54"/>
      <c r="D14" s="54"/>
      <c r="E14" s="54">
        <v>2015</v>
      </c>
      <c r="F14" s="54"/>
      <c r="G14" s="54"/>
    </row>
    <row r="15" spans="1:9" s="2" customFormat="1" ht="20.100000000000001" customHeight="1" x14ac:dyDescent="0.25">
      <c r="A15" s="17"/>
      <c r="B15" s="5" t="s">
        <v>1</v>
      </c>
      <c r="C15" s="5" t="s">
        <v>3</v>
      </c>
      <c r="D15" s="5" t="s">
        <v>2</v>
      </c>
      <c r="E15" s="5" t="s">
        <v>1</v>
      </c>
      <c r="F15" s="5" t="s">
        <v>3</v>
      </c>
      <c r="G15" s="5" t="s">
        <v>2</v>
      </c>
    </row>
    <row r="16" spans="1:9" s="4" customFormat="1" ht="20.100000000000001" customHeight="1" x14ac:dyDescent="0.25">
      <c r="A16" s="4" t="s">
        <v>25</v>
      </c>
      <c r="B16" s="6">
        <v>51</v>
      </c>
      <c r="C16" s="6">
        <v>50</v>
      </c>
      <c r="D16" s="6">
        <v>51</v>
      </c>
      <c r="E16" s="6">
        <v>47</v>
      </c>
      <c r="F16" s="6">
        <v>46</v>
      </c>
      <c r="G16" s="6">
        <v>49</v>
      </c>
    </row>
    <row r="17" spans="1:8" ht="20.100000000000001" customHeight="1" x14ac:dyDescent="0.25">
      <c r="A17" s="1" t="s">
        <v>33</v>
      </c>
      <c r="B17" s="7">
        <f>(B6/B7)*100</f>
        <v>41.712478699480812</v>
      </c>
      <c r="C17" s="7">
        <f>(C6/C7)*100</f>
        <v>39.620551805491836</v>
      </c>
      <c r="D17" s="7">
        <f>(D6/D7)*100</f>
        <v>43.86261526751494</v>
      </c>
      <c r="E17" s="7">
        <f>(F6/F7)*100</f>
        <v>40.429155761314171</v>
      </c>
      <c r="F17" s="7">
        <f t="shared" ref="F17:G17" si="2">(G6/G7)*100</f>
        <v>38.041928667803774</v>
      </c>
      <c r="G17" s="7">
        <f t="shared" si="2"/>
        <v>42.980654114061814</v>
      </c>
    </row>
    <row r="18" spans="1:8" ht="20.100000000000001" customHeight="1" thickBot="1" x14ac:dyDescent="0.3">
      <c r="A18" s="12" t="s">
        <v>34</v>
      </c>
      <c r="B18" s="9">
        <f>(B8/B7)*100</f>
        <v>8.7484097273201371</v>
      </c>
      <c r="C18" s="9">
        <f t="shared" ref="C18:D18" si="3">(C8/C7)*100</f>
        <v>10.420079952814733</v>
      </c>
      <c r="D18" s="9">
        <f t="shared" si="3"/>
        <v>7.0302238328427373</v>
      </c>
      <c r="E18" s="9">
        <f>(F8/F7)*100</f>
        <v>7.1689266502702766</v>
      </c>
      <c r="F18" s="9">
        <f t="shared" ref="F18:G18" si="4">(G8/G7)*100</f>
        <v>8.2068939181792722</v>
      </c>
      <c r="G18" s="9">
        <f t="shared" si="4"/>
        <v>6.0595341750108842</v>
      </c>
    </row>
    <row r="19" spans="1:8" s="3" customFormat="1" ht="11.25" x14ac:dyDescent="0.25">
      <c r="A19" s="25" t="s">
        <v>53</v>
      </c>
    </row>
    <row r="20" spans="1:8" s="3" customFormat="1" ht="11.25" x14ac:dyDescent="0.25">
      <c r="A20" s="26" t="s">
        <v>54</v>
      </c>
    </row>
    <row r="22" spans="1:8" ht="20.100000000000001" customHeight="1" x14ac:dyDescent="0.25">
      <c r="A22" s="4" t="s">
        <v>47</v>
      </c>
    </row>
    <row r="23" spans="1:8" s="4" customFormat="1" ht="20.100000000000001" customHeight="1" thickBot="1" x14ac:dyDescent="0.3">
      <c r="A23" s="4" t="s">
        <v>55</v>
      </c>
    </row>
    <row r="24" spans="1:8" s="11" customFormat="1" ht="20.100000000000001" customHeight="1" x14ac:dyDescent="0.25">
      <c r="A24" s="55" t="s">
        <v>43</v>
      </c>
      <c r="B24" s="55" t="s">
        <v>21</v>
      </c>
      <c r="C24" s="55"/>
      <c r="D24" s="55"/>
      <c r="E24" s="55" t="s">
        <v>52</v>
      </c>
      <c r="F24" s="55"/>
      <c r="G24" s="55"/>
      <c r="H24" s="51" t="s">
        <v>24</v>
      </c>
    </row>
    <row r="25" spans="1:8" s="11" customFormat="1" ht="20.100000000000001" customHeight="1" x14ac:dyDescent="0.25">
      <c r="A25" s="56"/>
      <c r="B25" s="5" t="s">
        <v>1</v>
      </c>
      <c r="C25" s="5" t="s">
        <v>3</v>
      </c>
      <c r="D25" s="5" t="s">
        <v>2</v>
      </c>
      <c r="E25" s="5" t="s">
        <v>1</v>
      </c>
      <c r="F25" s="5" t="s">
        <v>3</v>
      </c>
      <c r="G25" s="5" t="s">
        <v>2</v>
      </c>
      <c r="H25" s="53"/>
    </row>
    <row r="26" spans="1:8" ht="20.100000000000001" customHeight="1" x14ac:dyDescent="0.25">
      <c r="A26" s="20">
        <v>2020</v>
      </c>
      <c r="B26" s="7">
        <f>'1'!B7</f>
        <v>42157</v>
      </c>
      <c r="C26" s="7">
        <f>'1'!C7</f>
        <v>20353</v>
      </c>
      <c r="D26" s="7">
        <f>'1'!D7</f>
        <v>21804</v>
      </c>
      <c r="E26" s="8">
        <f>SUM(F26:G26)</f>
        <v>100</v>
      </c>
      <c r="F26" s="8">
        <f>(C26/$B$26)*100</f>
        <v>48.279052114714041</v>
      </c>
      <c r="G26" s="8">
        <f>(D26/$B$26)*100</f>
        <v>51.720947885285952</v>
      </c>
      <c r="H26" s="7">
        <f>(D26/C26)*100</f>
        <v>107.12917014690709</v>
      </c>
    </row>
    <row r="27" spans="1:8" ht="20.100000000000001" customHeight="1" thickBot="1" x14ac:dyDescent="0.3">
      <c r="A27" s="22">
        <v>2015</v>
      </c>
      <c r="B27" s="9">
        <f>'1'!H7</f>
        <v>39259</v>
      </c>
      <c r="C27" s="9">
        <f>'1'!I7</f>
        <v>19027</v>
      </c>
      <c r="D27" s="9">
        <f>'1'!J7</f>
        <v>20232</v>
      </c>
      <c r="E27" s="10">
        <f>SUM(F27:G27)</f>
        <v>100</v>
      </c>
      <c r="F27" s="10">
        <f>(C27/$B$27)*100</f>
        <v>48.465320054000358</v>
      </c>
      <c r="G27" s="10">
        <f>(D27/$B$27)*100</f>
        <v>51.534679945999642</v>
      </c>
      <c r="H27" s="9">
        <f>(D27/C27)*100</f>
        <v>106.33310558679771</v>
      </c>
    </row>
    <row r="28" spans="1:8" s="3" customFormat="1" ht="11.25" x14ac:dyDescent="0.25">
      <c r="A28" s="25" t="s">
        <v>53</v>
      </c>
    </row>
    <row r="29" spans="1:8" s="3" customFormat="1" ht="11.25" x14ac:dyDescent="0.25">
      <c r="A29" s="26" t="s">
        <v>54</v>
      </c>
    </row>
    <row r="30" spans="1:8" ht="14.25" x14ac:dyDescent="0.25">
      <c r="B30" s="37"/>
      <c r="C30" s="37"/>
      <c r="D30" s="37"/>
    </row>
    <row r="31" spans="1:8" ht="20.100000000000001" customHeight="1" x14ac:dyDescent="0.25">
      <c r="A31" s="4" t="s">
        <v>48</v>
      </c>
      <c r="B31" s="37"/>
    </row>
    <row r="32" spans="1:8" s="4" customFormat="1" ht="20.100000000000001" customHeight="1" thickBot="1" x14ac:dyDescent="0.3">
      <c r="A32" s="4" t="s">
        <v>58</v>
      </c>
    </row>
    <row r="33" spans="1:8" s="11" customFormat="1" ht="20.100000000000001" customHeight="1" x14ac:dyDescent="0.25">
      <c r="A33" s="55" t="s">
        <v>43</v>
      </c>
      <c r="B33" s="55" t="s">
        <v>21</v>
      </c>
      <c r="C33" s="55"/>
      <c r="D33" s="55"/>
      <c r="E33" s="55" t="s">
        <v>52</v>
      </c>
      <c r="F33" s="55"/>
      <c r="G33" s="55"/>
      <c r="H33" s="51" t="s">
        <v>24</v>
      </c>
    </row>
    <row r="34" spans="1:8" s="11" customFormat="1" ht="20.100000000000001" customHeight="1" x14ac:dyDescent="0.25">
      <c r="A34" s="56"/>
      <c r="B34" s="5" t="s">
        <v>1</v>
      </c>
      <c r="C34" s="5" t="s">
        <v>3</v>
      </c>
      <c r="D34" s="5" t="s">
        <v>2</v>
      </c>
      <c r="E34" s="5" t="s">
        <v>1</v>
      </c>
      <c r="F34" s="5" t="s">
        <v>3</v>
      </c>
      <c r="G34" s="5" t="s">
        <v>2</v>
      </c>
      <c r="H34" s="53"/>
    </row>
    <row r="35" spans="1:8" ht="20.100000000000001" customHeight="1" x14ac:dyDescent="0.25">
      <c r="A35" s="20">
        <v>2020</v>
      </c>
      <c r="B35" s="7">
        <f>SUM('1'!B8:B11)</f>
        <v>162194</v>
      </c>
      <c r="C35" s="7">
        <f>SUM('1'!C8:C11)</f>
        <v>79037</v>
      </c>
      <c r="D35" s="7">
        <f>SUM('1'!D8:D11)</f>
        <v>83157</v>
      </c>
      <c r="E35" s="8">
        <f>SUM(F35:G35)</f>
        <v>100</v>
      </c>
      <c r="F35" s="8">
        <f>(C35/B35)*100</f>
        <v>48.729916026486798</v>
      </c>
      <c r="G35" s="8">
        <f>(D35/B35)*100</f>
        <v>51.270083973513202</v>
      </c>
      <c r="H35" s="32">
        <f>(D35/C35)*100</f>
        <v>105.21274845958222</v>
      </c>
    </row>
    <row r="36" spans="1:8" ht="20.100000000000001" customHeight="1" thickBot="1" x14ac:dyDescent="0.3">
      <c r="A36" s="22">
        <v>2015</v>
      </c>
      <c r="B36" s="9">
        <f>SUM('1'!H8:H11)</f>
        <v>171492</v>
      </c>
      <c r="C36" s="9">
        <f>SUM('1'!I8:I11)</f>
        <v>86149</v>
      </c>
      <c r="D36" s="9">
        <f>SUM('1'!J8:J11)</f>
        <v>85343</v>
      </c>
      <c r="E36" s="10">
        <f>SUM(F36:G36)</f>
        <v>100</v>
      </c>
      <c r="F36" s="10">
        <f>(C36/$B$36)*100</f>
        <v>50.234996384671007</v>
      </c>
      <c r="G36" s="10">
        <f>(D36/$B$36)*100</f>
        <v>49.765003615328993</v>
      </c>
      <c r="H36" s="34">
        <f>(D36/C36)*100</f>
        <v>99.0644116588701</v>
      </c>
    </row>
    <row r="37" spans="1:8" s="3" customFormat="1" ht="11.25" x14ac:dyDescent="0.25">
      <c r="A37" s="25" t="s">
        <v>53</v>
      </c>
    </row>
    <row r="38" spans="1:8" s="3" customFormat="1" ht="11.25" x14ac:dyDescent="0.25">
      <c r="A38" s="26" t="s">
        <v>54</v>
      </c>
    </row>
    <row r="39" spans="1:8" ht="14.25" x14ac:dyDescent="0.25">
      <c r="B39" s="37"/>
      <c r="C39" s="31"/>
      <c r="D39" s="31"/>
    </row>
    <row r="40" spans="1:8" ht="20.100000000000001" customHeight="1" x14ac:dyDescent="0.25">
      <c r="A40" s="4" t="s">
        <v>49</v>
      </c>
      <c r="B40" s="37"/>
    </row>
    <row r="41" spans="1:8" s="4" customFormat="1" ht="20.100000000000001" customHeight="1" thickBot="1" x14ac:dyDescent="0.3">
      <c r="A41" s="4" t="s">
        <v>59</v>
      </c>
    </row>
    <row r="42" spans="1:8" s="11" customFormat="1" ht="20.100000000000001" customHeight="1" x14ac:dyDescent="0.25">
      <c r="A42" s="55" t="s">
        <v>43</v>
      </c>
      <c r="B42" s="55" t="s">
        <v>21</v>
      </c>
      <c r="C42" s="55"/>
      <c r="D42" s="55"/>
      <c r="E42" s="55" t="s">
        <v>52</v>
      </c>
      <c r="F42" s="55"/>
      <c r="G42" s="55"/>
      <c r="H42" s="51" t="s">
        <v>24</v>
      </c>
    </row>
    <row r="43" spans="1:8" s="11" customFormat="1" ht="20.100000000000001" customHeight="1" x14ac:dyDescent="0.25">
      <c r="A43" s="56"/>
      <c r="B43" s="5" t="s">
        <v>1</v>
      </c>
      <c r="C43" s="5" t="s">
        <v>3</v>
      </c>
      <c r="D43" s="5" t="s">
        <v>2</v>
      </c>
      <c r="E43" s="5" t="s">
        <v>1</v>
      </c>
      <c r="F43" s="5" t="s">
        <v>3</v>
      </c>
      <c r="G43" s="5" t="s">
        <v>2</v>
      </c>
      <c r="H43" s="53"/>
    </row>
    <row r="44" spans="1:8" ht="20.100000000000001" customHeight="1" x14ac:dyDescent="0.25">
      <c r="A44" s="20">
        <v>2020</v>
      </c>
      <c r="B44" s="7">
        <f>SUM('1'!B19:B23)</f>
        <v>42037</v>
      </c>
      <c r="C44" s="7">
        <f>SUM('1'!C19:C23)</f>
        <v>24380</v>
      </c>
      <c r="D44" s="7">
        <f>SUM('1'!D19:D23)</f>
        <v>17657</v>
      </c>
      <c r="E44" s="8">
        <f>SUM(F44:G44)</f>
        <v>100</v>
      </c>
      <c r="F44" s="8">
        <f>(C44/$B$44)*100</f>
        <v>57.996526869186674</v>
      </c>
      <c r="G44" s="8">
        <f>(D44/$B$44)*100</f>
        <v>42.003473130813326</v>
      </c>
      <c r="H44" s="7">
        <f>(D44/C44)*100</f>
        <v>72.424118129614428</v>
      </c>
    </row>
    <row r="45" spans="1:8" ht="20.100000000000001" customHeight="1" thickBot="1" x14ac:dyDescent="0.3">
      <c r="A45" s="22">
        <v>2015</v>
      </c>
      <c r="B45" s="9">
        <f>SUM('1'!H19:H23)</f>
        <v>34906</v>
      </c>
      <c r="C45" s="9">
        <f>SUM('1'!I19:I23)</f>
        <v>19955</v>
      </c>
      <c r="D45" s="9">
        <f>SUM('1'!J19:J23)</f>
        <v>14951</v>
      </c>
      <c r="E45" s="10">
        <f>SUM(F45:G45)</f>
        <v>100</v>
      </c>
      <c r="F45" s="10">
        <f>(C45/$B$45)*100</f>
        <v>57.167822150919612</v>
      </c>
      <c r="G45" s="10">
        <f>(D45/$B$45)*100</f>
        <v>42.832177849080388</v>
      </c>
      <c r="H45" s="9">
        <f>(D45/C45)*100</f>
        <v>74.923578050613884</v>
      </c>
    </row>
    <row r="46" spans="1:8" s="3" customFormat="1" ht="11.25" x14ac:dyDescent="0.25">
      <c r="A46" s="25" t="s">
        <v>53</v>
      </c>
    </row>
    <row r="47" spans="1:8" s="3" customFormat="1" ht="11.25" x14ac:dyDescent="0.25">
      <c r="A47" s="26" t="s">
        <v>54</v>
      </c>
    </row>
    <row r="48" spans="1:8" ht="20.100000000000001" customHeight="1" x14ac:dyDescent="0.25">
      <c r="B48" s="37"/>
      <c r="C48" s="38"/>
    </row>
    <row r="49" spans="1:8" ht="20.100000000000001" customHeight="1" x14ac:dyDescent="0.25">
      <c r="A49" s="4" t="s">
        <v>50</v>
      </c>
      <c r="B49" s="37"/>
      <c r="C49" s="39"/>
    </row>
    <row r="50" spans="1:8" s="4" customFormat="1" ht="20.100000000000001" customHeight="1" x14ac:dyDescent="0.25">
      <c r="A50" s="4" t="s">
        <v>60</v>
      </c>
    </row>
    <row r="51" spans="1:8" s="4" customFormat="1" ht="20.100000000000001" customHeight="1" thickBot="1" x14ac:dyDescent="0.3">
      <c r="A51" s="4" t="s">
        <v>57</v>
      </c>
    </row>
    <row r="52" spans="1:8" s="11" customFormat="1" ht="20.100000000000001" customHeight="1" x14ac:dyDescent="0.25">
      <c r="A52" s="18" t="s">
        <v>43</v>
      </c>
      <c r="B52" s="18" t="s">
        <v>21</v>
      </c>
      <c r="C52" s="18" t="s">
        <v>22</v>
      </c>
      <c r="D52" s="13"/>
      <c r="E52" s="13"/>
      <c r="F52" s="13"/>
      <c r="G52" s="13"/>
      <c r="H52" s="13"/>
    </row>
    <row r="53" spans="1:8" ht="20.100000000000001" customHeight="1" x14ac:dyDescent="0.25">
      <c r="A53" s="20">
        <v>2020</v>
      </c>
      <c r="B53" s="23">
        <f>SUM('1'!C10:C16)</f>
        <v>121914</v>
      </c>
      <c r="C53" s="24">
        <f>(B53/'1'!C6)*100</f>
        <v>53.249878792908397</v>
      </c>
      <c r="D53" s="23"/>
      <c r="E53" s="24"/>
      <c r="F53" s="24"/>
      <c r="G53" s="24"/>
      <c r="H53" s="23"/>
    </row>
    <row r="54" spans="1:8" ht="20.100000000000001" customHeight="1" thickBot="1" x14ac:dyDescent="0.3">
      <c r="A54" s="22">
        <v>2015</v>
      </c>
      <c r="B54" s="9">
        <f>SUM('1'!I10:I16)</f>
        <v>129833</v>
      </c>
      <c r="C54" s="10">
        <f>(B54/'1'!I6)*100</f>
        <v>56.500226291602843</v>
      </c>
      <c r="D54" s="23"/>
      <c r="E54" s="24"/>
      <c r="F54" s="24"/>
      <c r="G54" s="24"/>
      <c r="H54" s="23"/>
    </row>
    <row r="55" spans="1:8" s="3" customFormat="1" ht="11.25" x14ac:dyDescent="0.25">
      <c r="A55" s="25" t="s">
        <v>53</v>
      </c>
    </row>
    <row r="56" spans="1:8" s="3" customFormat="1" ht="11.25" x14ac:dyDescent="0.25">
      <c r="A56" s="26" t="s">
        <v>54</v>
      </c>
    </row>
    <row r="57" spans="1:8" ht="20.100000000000001" customHeight="1" x14ac:dyDescent="0.25">
      <c r="B57" s="39"/>
      <c r="D57" s="40"/>
    </row>
  </sheetData>
  <mergeCells count="17">
    <mergeCell ref="A24:A25"/>
    <mergeCell ref="B24:D24"/>
    <mergeCell ref="E24:G24"/>
    <mergeCell ref="E42:G42"/>
    <mergeCell ref="A3:A4"/>
    <mergeCell ref="A33:A34"/>
    <mergeCell ref="A42:A43"/>
    <mergeCell ref="H42:H43"/>
    <mergeCell ref="B3:E3"/>
    <mergeCell ref="F3:I3"/>
    <mergeCell ref="B14:D14"/>
    <mergeCell ref="E14:G14"/>
    <mergeCell ref="H24:H25"/>
    <mergeCell ref="B33:D33"/>
    <mergeCell ref="E33:G33"/>
    <mergeCell ref="H33:H34"/>
    <mergeCell ref="B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1816-4A27-441D-95C8-3D355F2D8592}">
  <sheetPr>
    <tabColor rgb="FF00B050"/>
  </sheetPr>
  <dimension ref="A1:H24"/>
  <sheetViews>
    <sheetView showGridLines="0" workbookViewId="0">
      <selection activeCell="J13" sqref="J13"/>
    </sheetView>
  </sheetViews>
  <sheetFormatPr defaultRowHeight="15" x14ac:dyDescent="0.25"/>
  <cols>
    <col min="1" max="1" width="29.140625" customWidth="1"/>
    <col min="2" max="8" width="14.7109375" customWidth="1"/>
  </cols>
  <sheetData>
    <row r="1" spans="1:8" s="1" customFormat="1" ht="20.100000000000001" customHeight="1" x14ac:dyDescent="0.25">
      <c r="A1" s="4" t="s">
        <v>51</v>
      </c>
    </row>
    <row r="2" spans="1:8" s="4" customFormat="1" ht="20.100000000000001" customHeight="1" x14ac:dyDescent="0.25">
      <c r="A2" s="4" t="s">
        <v>56</v>
      </c>
    </row>
    <row r="3" spans="1:8" s="4" customFormat="1" ht="20.100000000000001" customHeight="1" thickBot="1" x14ac:dyDescent="0.3">
      <c r="A3" s="4" t="s">
        <v>57</v>
      </c>
    </row>
    <row r="4" spans="1:8" s="11" customFormat="1" ht="20.100000000000001" customHeight="1" x14ac:dyDescent="0.25">
      <c r="A4" s="55" t="s">
        <v>41</v>
      </c>
      <c r="B4" s="55" t="s">
        <v>21</v>
      </c>
      <c r="C4" s="55"/>
      <c r="D4" s="55"/>
      <c r="E4" s="55" t="s">
        <v>42</v>
      </c>
      <c r="F4" s="55"/>
      <c r="G4" s="55"/>
      <c r="H4" s="55"/>
    </row>
    <row r="5" spans="1:8" s="11" customFormat="1" ht="20.100000000000001" customHeight="1" x14ac:dyDescent="0.25">
      <c r="A5" s="56"/>
      <c r="B5" s="5" t="s">
        <v>1</v>
      </c>
      <c r="C5" s="5" t="s">
        <v>3</v>
      </c>
      <c r="D5" s="5" t="s">
        <v>2</v>
      </c>
      <c r="E5" s="5" t="s">
        <v>1</v>
      </c>
      <c r="F5" s="5" t="s">
        <v>3</v>
      </c>
      <c r="G5" s="5" t="s">
        <v>2</v>
      </c>
      <c r="H5" s="5" t="s">
        <v>24</v>
      </c>
    </row>
    <row r="6" spans="1:8" s="11" customFormat="1" ht="20.100000000000001" customHeight="1" x14ac:dyDescent="0.25">
      <c r="A6" s="27">
        <v>2020</v>
      </c>
    </row>
    <row r="7" spans="1:8" s="4" customFormat="1" ht="20.100000000000001" customHeight="1" x14ac:dyDescent="0.25">
      <c r="A7" s="4" t="s">
        <v>23</v>
      </c>
      <c r="B7" s="6">
        <f>'1'!B6</f>
        <v>452961</v>
      </c>
      <c r="C7" s="6">
        <f>'1'!C6</f>
        <v>228947</v>
      </c>
      <c r="D7" s="6">
        <f>'1'!D6</f>
        <v>224014</v>
      </c>
      <c r="E7" s="41"/>
      <c r="F7" s="41"/>
      <c r="G7" s="41"/>
      <c r="H7" s="6">
        <f>(D7/C7)*100</f>
        <v>97.8453528545908</v>
      </c>
    </row>
    <row r="8" spans="1:8" s="1" customFormat="1" ht="20.100000000000001" customHeight="1" x14ac:dyDescent="0.25">
      <c r="A8" s="19" t="s">
        <v>35</v>
      </c>
      <c r="B8" s="7">
        <f>SUM('1'!B7:B9)</f>
        <v>125575</v>
      </c>
      <c r="C8" s="7">
        <f>SUM('1'!C7:C9)</f>
        <v>60457</v>
      </c>
      <c r="D8" s="7">
        <f>SUM('1'!D7:D9)</f>
        <v>65118</v>
      </c>
      <c r="E8" s="41">
        <f>(B8/$B$7)*100</f>
        <v>27.723137312042319</v>
      </c>
      <c r="F8" s="8">
        <f t="shared" ref="F8:F13" si="0">(C8/$C$7)*100</f>
        <v>26.406548240422456</v>
      </c>
      <c r="G8" s="8">
        <f>(D8/$D$7)*100</f>
        <v>29.068718919353252</v>
      </c>
      <c r="H8" s="7">
        <f t="shared" ref="H8:H13" si="1">(D8/C8)*100</f>
        <v>107.709611790198</v>
      </c>
    </row>
    <row r="9" spans="1:8" s="1" customFormat="1" ht="20.100000000000001" customHeight="1" x14ac:dyDescent="0.25">
      <c r="A9" s="19" t="s">
        <v>36</v>
      </c>
      <c r="B9" s="7">
        <f>SUM('1'!B8:B11)</f>
        <v>162194</v>
      </c>
      <c r="C9" s="7">
        <f>SUM('1'!C8:C11)</f>
        <v>79037</v>
      </c>
      <c r="D9" s="7">
        <f>SUM('1'!D8:D11)</f>
        <v>83157</v>
      </c>
      <c r="E9" s="41">
        <f>(B9/$B$7)*100</f>
        <v>35.807497775746697</v>
      </c>
      <c r="F9" s="8">
        <f t="shared" si="0"/>
        <v>34.52196359856211</v>
      </c>
      <c r="G9" s="8">
        <f t="shared" ref="G9:G13" si="2">(D9/$D$7)*100</f>
        <v>37.121340630496306</v>
      </c>
      <c r="H9" s="7">
        <f t="shared" si="1"/>
        <v>105.21274845958222</v>
      </c>
    </row>
    <row r="10" spans="1:8" s="1" customFormat="1" ht="20.100000000000001" customHeight="1" x14ac:dyDescent="0.25">
      <c r="A10" s="19" t="s">
        <v>37</v>
      </c>
      <c r="B10" s="7">
        <f>SUM('1'!B10:B16)</f>
        <v>242984</v>
      </c>
      <c r="C10" s="7">
        <f>SUM('1'!C10:C16)</f>
        <v>121914</v>
      </c>
      <c r="D10" s="7">
        <f>SUM('1'!D10:D16)</f>
        <v>121070</v>
      </c>
      <c r="E10" s="41">
        <f t="shared" ref="E10" si="3">(B10/$B$7)*100</f>
        <v>53.643470409152229</v>
      </c>
      <c r="F10" s="8">
        <f t="shared" si="0"/>
        <v>53.249878792908397</v>
      </c>
      <c r="G10" s="8">
        <f t="shared" si="2"/>
        <v>54.045729284776847</v>
      </c>
      <c r="H10" s="7">
        <f t="shared" si="1"/>
        <v>99.30770871269911</v>
      </c>
    </row>
    <row r="11" spans="1:8" s="1" customFormat="1" ht="20.100000000000001" customHeight="1" x14ac:dyDescent="0.25">
      <c r="A11" s="19" t="s">
        <v>38</v>
      </c>
      <c r="B11" s="7">
        <f>SUM('1'!B10:B19)</f>
        <v>301049</v>
      </c>
      <c r="C11" s="7">
        <f>SUM('1'!C10:C19)</f>
        <v>152590</v>
      </c>
      <c r="D11" s="7">
        <f>SUM('1'!D10:D19)</f>
        <v>148459</v>
      </c>
      <c r="E11" s="41">
        <f>(B11/$B$7)*100</f>
        <v>66.462454825029084</v>
      </c>
      <c r="F11" s="8">
        <f t="shared" si="0"/>
        <v>66.648612997768041</v>
      </c>
      <c r="G11" s="8">
        <f t="shared" si="2"/>
        <v>66.272197273384705</v>
      </c>
      <c r="H11" s="7">
        <f t="shared" si="1"/>
        <v>97.292745265089451</v>
      </c>
    </row>
    <row r="12" spans="1:8" s="1" customFormat="1" ht="20.100000000000001" customHeight="1" x14ac:dyDescent="0.25">
      <c r="A12" s="19" t="s">
        <v>39</v>
      </c>
      <c r="B12" s="7">
        <f>SUM('1'!B19:B23)</f>
        <v>42037</v>
      </c>
      <c r="C12" s="7">
        <f>SUM('1'!C19:C23)</f>
        <v>24380</v>
      </c>
      <c r="D12" s="7">
        <f>SUM('1'!D19:D23)</f>
        <v>17657</v>
      </c>
      <c r="E12" s="41">
        <f>(B12/$B$7)*100</f>
        <v>9.2804899318042846</v>
      </c>
      <c r="F12" s="8">
        <f t="shared" si="0"/>
        <v>10.648752768107903</v>
      </c>
      <c r="G12" s="8">
        <f t="shared" si="2"/>
        <v>7.8820966546733695</v>
      </c>
      <c r="H12" s="7">
        <f t="shared" si="1"/>
        <v>72.424118129614428</v>
      </c>
    </row>
    <row r="13" spans="1:8" s="1" customFormat="1" ht="20.100000000000001" customHeight="1" x14ac:dyDescent="0.25">
      <c r="A13" s="19" t="s">
        <v>40</v>
      </c>
      <c r="B13" s="7">
        <f>SUM('1'!B20:B23)</f>
        <v>26337</v>
      </c>
      <c r="C13" s="7">
        <f>SUM('1'!C20:C23)</f>
        <v>15900</v>
      </c>
      <c r="D13" s="7">
        <f>SUM('1'!D20:D23)</f>
        <v>10437</v>
      </c>
      <c r="E13" s="41">
        <f>(B13/$B$7)*100</f>
        <v>5.8144078629285962</v>
      </c>
      <c r="F13" s="8">
        <f t="shared" si="0"/>
        <v>6.9448387618095015</v>
      </c>
      <c r="G13" s="8">
        <f t="shared" si="2"/>
        <v>4.6590838072620464</v>
      </c>
      <c r="H13" s="7">
        <f t="shared" si="1"/>
        <v>65.64150943396227</v>
      </c>
    </row>
    <row r="14" spans="1:8" x14ac:dyDescent="0.25">
      <c r="B14" s="44"/>
      <c r="E14" s="45"/>
      <c r="F14" s="42"/>
      <c r="G14" s="42"/>
    </row>
    <row r="15" spans="1:8" s="11" customFormat="1" ht="20.100000000000001" customHeight="1" x14ac:dyDescent="0.25">
      <c r="A15" s="27">
        <v>2015</v>
      </c>
      <c r="E15" s="43"/>
      <c r="F15" s="43"/>
      <c r="G15" s="43"/>
    </row>
    <row r="16" spans="1:8" s="4" customFormat="1" ht="20.100000000000001" customHeight="1" x14ac:dyDescent="0.25">
      <c r="A16" s="4" t="s">
        <v>23</v>
      </c>
      <c r="B16" s="6">
        <f>SUM(C16:D16)</f>
        <v>448893</v>
      </c>
      <c r="C16" s="6">
        <f>'1'!I6</f>
        <v>229792</v>
      </c>
      <c r="D16" s="6">
        <f>'1'!J6</f>
        <v>219101</v>
      </c>
      <c r="E16" s="41"/>
      <c r="F16" s="41"/>
      <c r="G16" s="41"/>
      <c r="H16" s="6">
        <f>(D16/C16)*100</f>
        <v>95.347531680824389</v>
      </c>
    </row>
    <row r="17" spans="1:8" s="1" customFormat="1" ht="20.100000000000001" customHeight="1" x14ac:dyDescent="0.25">
      <c r="A17" s="19" t="s">
        <v>35</v>
      </c>
      <c r="B17" s="7">
        <f>SUM('1'!H7:H9)</f>
        <v>122958</v>
      </c>
      <c r="C17" s="7">
        <f>SUM('1'!I7:I9)</f>
        <v>59773</v>
      </c>
      <c r="D17" s="7">
        <f>SUM('1'!J7:J9)</f>
        <v>63185</v>
      </c>
      <c r="E17" s="41">
        <f t="shared" ref="E17:E22" si="4">(B17/$B$16)*100</f>
        <v>27.39138280169216</v>
      </c>
      <c r="F17" s="8">
        <f t="shared" ref="F17:F22" si="5">(C17/$C$16)*100</f>
        <v>26.011784570394099</v>
      </c>
      <c r="G17" s="8">
        <f>(D17/$D$16)*100</f>
        <v>28.838298319040078</v>
      </c>
      <c r="H17" s="7">
        <f>(D17/C17)*100</f>
        <v>105.70826292807789</v>
      </c>
    </row>
    <row r="18" spans="1:8" s="1" customFormat="1" ht="20.100000000000001" customHeight="1" x14ac:dyDescent="0.25">
      <c r="A18" s="19" t="s">
        <v>36</v>
      </c>
      <c r="B18" s="7">
        <f>SUM('1'!H8:H11)</f>
        <v>171492</v>
      </c>
      <c r="C18" s="7">
        <f>SUM('1'!I8:I11)</f>
        <v>86149</v>
      </c>
      <c r="D18" s="7">
        <f>SUM('1'!J8:J11)</f>
        <v>85343</v>
      </c>
      <c r="E18" s="41">
        <f t="shared" si="4"/>
        <v>38.203313484505216</v>
      </c>
      <c r="F18" s="8">
        <f t="shared" si="5"/>
        <v>37.489990948335887</v>
      </c>
      <c r="G18" s="8">
        <f t="shared" ref="G18:G22" si="6">(D18/$D$16)*100</f>
        <v>38.951442485429091</v>
      </c>
      <c r="H18" s="7">
        <f t="shared" ref="H18:H20" si="7">(D18/C18)*100</f>
        <v>99.0644116588701</v>
      </c>
    </row>
    <row r="19" spans="1:8" s="1" customFormat="1" ht="20.100000000000001" customHeight="1" x14ac:dyDescent="0.25">
      <c r="A19" s="19" t="s">
        <v>37</v>
      </c>
      <c r="B19" s="7">
        <f>SUM('1'!H10:H16)</f>
        <v>252225</v>
      </c>
      <c r="C19" s="7">
        <f>SUM('1'!I10:I16)</f>
        <v>129833</v>
      </c>
      <c r="D19" s="7">
        <f>SUM('1'!J10:J16)</f>
        <v>122392</v>
      </c>
      <c r="E19" s="41">
        <f t="shared" si="4"/>
        <v>56.188223028650476</v>
      </c>
      <c r="F19" s="8">
        <f t="shared" si="5"/>
        <v>56.500226291602843</v>
      </c>
      <c r="G19" s="8">
        <f t="shared" si="6"/>
        <v>55.860995613894957</v>
      </c>
      <c r="H19" s="7">
        <f t="shared" si="7"/>
        <v>94.268791447474825</v>
      </c>
    </row>
    <row r="20" spans="1:8" s="1" customFormat="1" ht="20.100000000000001" customHeight="1" x14ac:dyDescent="0.25">
      <c r="A20" s="19" t="s">
        <v>38</v>
      </c>
      <c r="B20" s="7">
        <f>SUM('1'!H10:H19)</f>
        <v>304132</v>
      </c>
      <c r="C20" s="7">
        <f>SUM('1'!I10:I19)</f>
        <v>157124</v>
      </c>
      <c r="D20" s="7">
        <f>SUM('1'!J10:J19)</f>
        <v>147008</v>
      </c>
      <c r="E20" s="41">
        <f t="shared" si="4"/>
        <v>67.751557720882261</v>
      </c>
      <c r="F20" s="8">
        <f t="shared" si="5"/>
        <v>68.376618855312628</v>
      </c>
      <c r="G20" s="8">
        <f t="shared" si="6"/>
        <v>67.095996823382819</v>
      </c>
      <c r="H20" s="7">
        <f t="shared" si="7"/>
        <v>93.561772867289534</v>
      </c>
    </row>
    <row r="21" spans="1:8" s="1" customFormat="1" ht="20.100000000000001" customHeight="1" x14ac:dyDescent="0.25">
      <c r="A21" s="19" t="s">
        <v>39</v>
      </c>
      <c r="B21" s="7">
        <f>SUM('1'!H19:H23)</f>
        <v>34906</v>
      </c>
      <c r="C21" s="7">
        <f>SUM('1'!I19:I23)</f>
        <v>19955</v>
      </c>
      <c r="D21" s="7">
        <f>SUM('1'!J19:J23)</f>
        <v>14951</v>
      </c>
      <c r="E21" s="41">
        <f t="shared" si="4"/>
        <v>7.7760178929054362</v>
      </c>
      <c r="F21" s="8">
        <f t="shared" si="5"/>
        <v>8.6839402590168486</v>
      </c>
      <c r="G21" s="8">
        <f t="shared" si="6"/>
        <v>6.8237935929092064</v>
      </c>
      <c r="H21" s="7">
        <f>(D21/C21)*100</f>
        <v>74.923578050613884</v>
      </c>
    </row>
    <row r="22" spans="1:8" s="1" customFormat="1" ht="20.100000000000001" customHeight="1" thickBot="1" x14ac:dyDescent="0.3">
      <c r="A22" s="21" t="s">
        <v>40</v>
      </c>
      <c r="B22" s="9">
        <f>SUM('1'!H20:H23)</f>
        <v>21803</v>
      </c>
      <c r="C22" s="9">
        <f>SUM('1'!I20:I23)</f>
        <v>12895</v>
      </c>
      <c r="D22" s="9">
        <f>SUM('1'!J20:J23)</f>
        <v>8908</v>
      </c>
      <c r="E22" s="46">
        <f t="shared" si="4"/>
        <v>4.8570594774255778</v>
      </c>
      <c r="F22" s="10">
        <f t="shared" si="5"/>
        <v>5.6115965742932739</v>
      </c>
      <c r="G22" s="10">
        <f t="shared" si="6"/>
        <v>4.0657048575770993</v>
      </c>
      <c r="H22" s="9">
        <f>(D22/C22)*100</f>
        <v>69.08103916246607</v>
      </c>
    </row>
    <row r="23" spans="1:8" s="3" customFormat="1" ht="11.25" x14ac:dyDescent="0.25">
      <c r="A23" s="25" t="s">
        <v>53</v>
      </c>
    </row>
    <row r="24" spans="1:8" s="3" customFormat="1" ht="11.25" x14ac:dyDescent="0.25">
      <c r="A24" s="26" t="s">
        <v>54</v>
      </c>
    </row>
  </sheetData>
  <mergeCells count="3">
    <mergeCell ref="A4:A5"/>
    <mergeCell ref="B4:D4"/>
    <mergeCell ref="E4:H4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2-3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JOMIL</dc:creator>
  <cp:lastModifiedBy>HP</cp:lastModifiedBy>
  <dcterms:created xsi:type="dcterms:W3CDTF">2022-08-19T10:46:17Z</dcterms:created>
  <dcterms:modified xsi:type="dcterms:W3CDTF">2023-02-28T03:21:20Z</dcterms:modified>
</cp:coreProperties>
</file>