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FILES\PROJECTS\WAM Special Release\qc\"/>
    </mc:Choice>
  </mc:AlternateContent>
  <xr:revisionPtr revIDLastSave="0" documentId="13_ncr:1_{526F8D94-DE23-43AD-A545-4FD3A3303311}" xr6:coauthVersionLast="47" xr6:coauthVersionMax="47" xr10:uidLastSave="{00000000-0000-0000-0000-000000000000}"/>
  <bookViews>
    <workbookView xWindow="-120" yWindow="-120" windowWidth="29040" windowHeight="15840" activeTab="1" xr2:uid="{A44712A8-50E5-44A6-884A-D04F16C71450}"/>
  </bookViews>
  <sheets>
    <sheet name="1" sheetId="25" r:id="rId1"/>
    <sheet name="2-4" sheetId="31" r:id="rId2"/>
    <sheet name="5" sheetId="32" r:id="rId3"/>
  </sheets>
  <definedNames>
    <definedName name="_xlnm._FilterDatabase" localSheetId="0" hidden="1">'1'!$A$5:$M$5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3" i="31" l="1"/>
  <c r="D36" i="31"/>
  <c r="B54" i="31" l="1"/>
  <c r="C26" i="31"/>
  <c r="D22" i="32"/>
  <c r="C22" i="32"/>
  <c r="D21" i="32"/>
  <c r="C21" i="32"/>
  <c r="D20" i="32"/>
  <c r="C20" i="32"/>
  <c r="D19" i="32"/>
  <c r="C19" i="32"/>
  <c r="D18" i="32"/>
  <c r="C18" i="32"/>
  <c r="D17" i="32"/>
  <c r="C17" i="32"/>
  <c r="H18" i="32"/>
  <c r="D13" i="32"/>
  <c r="H13" i="32" s="1"/>
  <c r="C13" i="32"/>
  <c r="D12" i="32"/>
  <c r="C12" i="32"/>
  <c r="D11" i="32"/>
  <c r="C11" i="32"/>
  <c r="D10" i="32"/>
  <c r="C10" i="32"/>
  <c r="D9" i="32"/>
  <c r="H9" i="32" s="1"/>
  <c r="C9" i="32"/>
  <c r="D8" i="32"/>
  <c r="C8" i="32"/>
  <c r="D45" i="31"/>
  <c r="C45" i="31"/>
  <c r="F45" i="31" s="1"/>
  <c r="D44" i="31"/>
  <c r="C44" i="31"/>
  <c r="H36" i="31"/>
  <c r="C36" i="31"/>
  <c r="D35" i="31"/>
  <c r="C35" i="31"/>
  <c r="D27" i="31"/>
  <c r="C27" i="31"/>
  <c r="D26" i="31"/>
  <c r="H8" i="31"/>
  <c r="G8" i="31"/>
  <c r="H7" i="31"/>
  <c r="G7" i="31"/>
  <c r="H6" i="31"/>
  <c r="G17" i="31" s="1"/>
  <c r="G6" i="31"/>
  <c r="D8" i="31"/>
  <c r="C8" i="31"/>
  <c r="C18" i="31" s="1"/>
  <c r="D7" i="31"/>
  <c r="E7" i="31" s="1"/>
  <c r="C7" i="31"/>
  <c r="D6" i="31"/>
  <c r="C6" i="31"/>
  <c r="C17" i="31" s="1"/>
  <c r="H23" i="25"/>
  <c r="H22" i="25"/>
  <c r="H21" i="25"/>
  <c r="H20" i="25"/>
  <c r="B22" i="32" s="1"/>
  <c r="H19" i="25"/>
  <c r="B45" i="31" s="1"/>
  <c r="H18" i="25"/>
  <c r="H17" i="25"/>
  <c r="H16" i="25"/>
  <c r="H15" i="25"/>
  <c r="H14" i="25"/>
  <c r="H13" i="25"/>
  <c r="H12" i="25"/>
  <c r="H11" i="25"/>
  <c r="H10" i="25"/>
  <c r="H9" i="25"/>
  <c r="H8" i="25"/>
  <c r="H7" i="25"/>
  <c r="J6" i="25"/>
  <c r="D16" i="32" s="1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C6" i="25"/>
  <c r="F21" i="25" s="1"/>
  <c r="D6" i="25"/>
  <c r="G20" i="25" s="1"/>
  <c r="I63" i="31"/>
  <c r="H63" i="31"/>
  <c r="I62" i="31"/>
  <c r="H62" i="31"/>
  <c r="F63" i="31"/>
  <c r="F62" i="31"/>
  <c r="E62" i="31"/>
  <c r="I8" i="31" l="1"/>
  <c r="G45" i="31"/>
  <c r="E45" i="31" s="1"/>
  <c r="H35" i="31"/>
  <c r="I7" i="31"/>
  <c r="H17" i="32"/>
  <c r="H22" i="32"/>
  <c r="H20" i="32"/>
  <c r="F36" i="31"/>
  <c r="B35" i="31"/>
  <c r="F17" i="31"/>
  <c r="H21" i="32"/>
  <c r="F6" i="31"/>
  <c r="E17" i="31" s="1"/>
  <c r="B10" i="32"/>
  <c r="C53" i="31"/>
  <c r="B18" i="32"/>
  <c r="B12" i="32"/>
  <c r="D17" i="31"/>
  <c r="B8" i="31"/>
  <c r="F7" i="31"/>
  <c r="F18" i="31"/>
  <c r="H44" i="31"/>
  <c r="B6" i="31"/>
  <c r="D18" i="31"/>
  <c r="G22" i="32"/>
  <c r="G20" i="32"/>
  <c r="G9" i="25"/>
  <c r="G13" i="25"/>
  <c r="G17" i="25"/>
  <c r="G21" i="25"/>
  <c r="M8" i="25"/>
  <c r="M12" i="25"/>
  <c r="M16" i="25"/>
  <c r="M20" i="25"/>
  <c r="C5" i="31"/>
  <c r="G18" i="31"/>
  <c r="B26" i="31"/>
  <c r="F26" i="31" s="1"/>
  <c r="B44" i="31"/>
  <c r="G44" i="31" s="1"/>
  <c r="D7" i="32"/>
  <c r="G8" i="32" s="1"/>
  <c r="B9" i="32"/>
  <c r="B13" i="32"/>
  <c r="G13" i="32"/>
  <c r="H10" i="32"/>
  <c r="B17" i="32"/>
  <c r="B19" i="32"/>
  <c r="G10" i="25"/>
  <c r="G14" i="25"/>
  <c r="G18" i="25"/>
  <c r="G22" i="25"/>
  <c r="M9" i="25"/>
  <c r="M13" i="25"/>
  <c r="M17" i="25"/>
  <c r="M21" i="25"/>
  <c r="D5" i="31"/>
  <c r="E5" i="31" s="1"/>
  <c r="E6" i="31"/>
  <c r="F8" i="31"/>
  <c r="E18" i="31" s="1"/>
  <c r="I6" i="31"/>
  <c r="B27" i="31"/>
  <c r="G27" i="31" s="1"/>
  <c r="B36" i="31"/>
  <c r="H45" i="31"/>
  <c r="B8" i="32"/>
  <c r="H11" i="32"/>
  <c r="B20" i="32"/>
  <c r="G7" i="25"/>
  <c r="G11" i="25"/>
  <c r="G15" i="25"/>
  <c r="G19" i="25"/>
  <c r="G23" i="25"/>
  <c r="M10" i="25"/>
  <c r="M14" i="25"/>
  <c r="M18" i="25"/>
  <c r="M22" i="25"/>
  <c r="B7" i="31"/>
  <c r="H5" i="31"/>
  <c r="B11" i="32"/>
  <c r="H8" i="32"/>
  <c r="H12" i="32"/>
  <c r="B21" i="32"/>
  <c r="G8" i="25"/>
  <c r="G12" i="25"/>
  <c r="G16" i="25"/>
  <c r="M7" i="25"/>
  <c r="M11" i="25"/>
  <c r="M15" i="25"/>
  <c r="M19" i="25"/>
  <c r="M23" i="25"/>
  <c r="E8" i="31"/>
  <c r="C7" i="32"/>
  <c r="F10" i="32" s="1"/>
  <c r="H19" i="32"/>
  <c r="G19" i="32"/>
  <c r="G17" i="32"/>
  <c r="G21" i="32"/>
  <c r="G18" i="32"/>
  <c r="F18" i="25"/>
  <c r="F22" i="25"/>
  <c r="F10" i="25"/>
  <c r="J62" i="31"/>
  <c r="F14" i="25"/>
  <c r="F7" i="25"/>
  <c r="F11" i="25"/>
  <c r="F15" i="25"/>
  <c r="F19" i="25"/>
  <c r="F23" i="25"/>
  <c r="F8" i="25"/>
  <c r="F12" i="25"/>
  <c r="F16" i="25"/>
  <c r="F20" i="25"/>
  <c r="B6" i="25"/>
  <c r="F6" i="25" s="1"/>
  <c r="F9" i="25"/>
  <c r="F13" i="25"/>
  <c r="F17" i="25"/>
  <c r="J63" i="31"/>
  <c r="G62" i="31"/>
  <c r="C62" i="31"/>
  <c r="B62" i="31"/>
  <c r="H27" i="31"/>
  <c r="H26" i="31"/>
  <c r="B18" i="31" l="1"/>
  <c r="F27" i="31"/>
  <c r="E27" i="31" s="1"/>
  <c r="B17" i="31"/>
  <c r="G26" i="31"/>
  <c r="E26" i="31" s="1"/>
  <c r="F35" i="31"/>
  <c r="E35" i="31" s="1"/>
  <c r="F44" i="31"/>
  <c r="E44" i="31" s="1"/>
  <c r="G36" i="31"/>
  <c r="E36" i="31" s="1"/>
  <c r="G35" i="31"/>
  <c r="G9" i="32"/>
  <c r="B5" i="31"/>
  <c r="F13" i="32"/>
  <c r="G10" i="32"/>
  <c r="F8" i="32"/>
  <c r="B7" i="32"/>
  <c r="E8" i="32" s="1"/>
  <c r="E6" i="25"/>
  <c r="G6" i="25"/>
  <c r="F11" i="32"/>
  <c r="F9" i="32"/>
  <c r="F12" i="32"/>
  <c r="H7" i="32"/>
  <c r="G11" i="32"/>
  <c r="G12" i="32"/>
  <c r="E22" i="25"/>
  <c r="E18" i="25"/>
  <c r="E14" i="25"/>
  <c r="E10" i="25"/>
  <c r="E23" i="25"/>
  <c r="E11" i="25"/>
  <c r="E21" i="25"/>
  <c r="E17" i="25"/>
  <c r="E13" i="25"/>
  <c r="E9" i="25"/>
  <c r="E15" i="25"/>
  <c r="E20" i="25"/>
  <c r="E16" i="25"/>
  <c r="E12" i="25"/>
  <c r="E8" i="25"/>
  <c r="E19" i="25"/>
  <c r="E7" i="25"/>
  <c r="D62" i="31"/>
  <c r="E9" i="32" l="1"/>
  <c r="E11" i="32"/>
  <c r="E13" i="32"/>
  <c r="E10" i="32"/>
  <c r="E12" i="32"/>
  <c r="I6" i="25"/>
  <c r="C54" i="31" s="1"/>
  <c r="L20" i="25" l="1"/>
  <c r="L16" i="25"/>
  <c r="L12" i="25"/>
  <c r="L8" i="25"/>
  <c r="C16" i="32"/>
  <c r="L23" i="25"/>
  <c r="L19" i="25"/>
  <c r="L15" i="25"/>
  <c r="L11" i="25"/>
  <c r="L7" i="25"/>
  <c r="G5" i="31"/>
  <c r="I5" i="31" s="1"/>
  <c r="L22" i="25"/>
  <c r="L18" i="25"/>
  <c r="L14" i="25"/>
  <c r="L10" i="25"/>
  <c r="L21" i="25"/>
  <c r="L17" i="25"/>
  <c r="L13" i="25"/>
  <c r="L9" i="25"/>
  <c r="H6" i="25"/>
  <c r="C63" i="31"/>
  <c r="E63" i="31"/>
  <c r="G63" i="31" s="1"/>
  <c r="B63" i="31"/>
  <c r="D63" i="31" s="1"/>
  <c r="K6" i="25" l="1"/>
  <c r="B16" i="32"/>
  <c r="F5" i="31"/>
  <c r="K9" i="25"/>
  <c r="K18" i="25"/>
  <c r="K23" i="25"/>
  <c r="K7" i="25"/>
  <c r="K12" i="25"/>
  <c r="K13" i="25"/>
  <c r="K22" i="25"/>
  <c r="K11" i="25"/>
  <c r="K16" i="25"/>
  <c r="M6" i="25"/>
  <c r="K19" i="25"/>
  <c r="K17" i="25"/>
  <c r="K15" i="25"/>
  <c r="K10" i="25"/>
  <c r="K21" i="25"/>
  <c r="K14" i="25"/>
  <c r="K8" i="25"/>
  <c r="K20" i="25"/>
  <c r="L6" i="25"/>
  <c r="F20" i="32"/>
  <c r="F22" i="32"/>
  <c r="F18" i="32"/>
  <c r="F17" i="32"/>
  <c r="H16" i="32"/>
  <c r="F19" i="32"/>
  <c r="F21" i="32"/>
  <c r="E18" i="32" l="1"/>
  <c r="E22" i="32"/>
  <c r="E20" i="32"/>
  <c r="E17" i="32"/>
  <c r="E21" i="32"/>
  <c r="E19" i="32"/>
</calcChain>
</file>

<file path=xl/sharedStrings.xml><?xml version="1.0" encoding="utf-8"?>
<sst xmlns="http://schemas.openxmlformats.org/spreadsheetml/2006/main" count="166" uniqueCount="66">
  <si>
    <t>Age Group</t>
  </si>
  <si>
    <t>Both Sexes</t>
  </si>
  <si>
    <t>Male</t>
  </si>
  <si>
    <t>Female</t>
  </si>
  <si>
    <t>65 - 69</t>
  </si>
  <si>
    <t>70 - 74</t>
  </si>
  <si>
    <t>75 - 79</t>
  </si>
  <si>
    <t>80 years and over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</si>
  <si>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</si>
  <si>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</si>
  <si>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</si>
  <si>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</si>
  <si>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</si>
  <si>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</si>
  <si>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</si>
  <si>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</si>
  <si>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</si>
  <si>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</si>
  <si>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</si>
  <si>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</si>
  <si>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r>
      <t xml:space="preserve">Source: </t>
    </r>
    <r>
      <rPr>
        <sz val="8"/>
        <color theme="1"/>
        <rFont val="Arial"/>
        <family val="2"/>
      </rPr>
      <t xml:space="preserve">Philippine Statistics Authority, </t>
    </r>
    <r>
      <rPr>
        <i/>
        <sz val="8"/>
        <color theme="1"/>
        <rFont val="Arial"/>
        <family val="2"/>
      </rPr>
      <t>2020 Census of Population and Housing</t>
    </r>
  </si>
  <si>
    <t>Number</t>
  </si>
  <si>
    <t>Percent</t>
  </si>
  <si>
    <t>All Ages</t>
  </si>
  <si>
    <t>Sex Ratio</t>
  </si>
  <si>
    <t>Overall</t>
  </si>
  <si>
    <t>Age Dependency</t>
  </si>
  <si>
    <r>
      <t xml:space="preserve">               Philippine Statistics Authority, </t>
    </r>
    <r>
      <rPr>
        <i/>
        <sz val="8"/>
        <color theme="1"/>
        <rFont val="Arial"/>
        <family val="2"/>
      </rPr>
      <t>2015 Census of Population</t>
    </r>
  </si>
  <si>
    <t>0 - 14 Years Old</t>
  </si>
  <si>
    <t>15 Years Old to 64 Years Old</t>
  </si>
  <si>
    <t>65 Years Old and Over</t>
  </si>
  <si>
    <t>Young Dependent</t>
  </si>
  <si>
    <t>Old Dependent</t>
  </si>
  <si>
    <t>HOUSEHOLD POPULATION BY AGE GROUP, AND SEX, QUEZON CITY: 2020 and 2015</t>
  </si>
  <si>
    <t>Age Group and Year</t>
  </si>
  <si>
    <t>Percent (%) to All Ages</t>
  </si>
  <si>
    <t>5 - 24 years</t>
  </si>
  <si>
    <t>15 - 49 years</t>
  </si>
  <si>
    <t>15 - 64 years</t>
  </si>
  <si>
    <t>60 years and over</t>
  </si>
  <si>
    <t>65 years and over</t>
  </si>
  <si>
    <t>0 - 14</t>
  </si>
  <si>
    <t>Table 4</t>
  </si>
  <si>
    <t>Year</t>
  </si>
  <si>
    <t>Below 5 years</t>
  </si>
  <si>
    <t>AGING INDEX: QUEZON CITY, 2020 and 2015</t>
  </si>
  <si>
    <t>Population 60 Years and Over</t>
  </si>
  <si>
    <t>Population Below 15 Years</t>
  </si>
  <si>
    <t>Aging Index</t>
  </si>
  <si>
    <t>Percent (%) Distribution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</si>
  <si>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</si>
  <si>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</si>
  <si>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</si>
  <si>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</si>
  <si>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</si>
  <si>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</si>
  <si>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</si>
  <si>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</si>
  <si>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SEX RATIO OF HOUSEHOLD POPULATION BY AGE GROUP, AND SEX, QUEZON CITY: 2020 and 2015</t>
  </si>
  <si>
    <t>AGE DEPENDENCY RATIO OF HOUSEHOLD POPULATION BY SEX, QUEZON CITY: 2020 and 2015</t>
  </si>
  <si>
    <t>CHILDREN BELOW 5 YEARS OLD BY SEX, QUEZON CITY: 2020 and 2015</t>
  </si>
  <si>
    <t>NUMBER AND PERCENT TO ALL AGES OF HOUSEHOLD  POPULATION AND SEX RATIO BY SELECTED AGE GROUP,</t>
  </si>
  <si>
    <t>QUEZON CITY: 2020 and 2015</t>
  </si>
  <si>
    <t>SCHOOL-AGE POPULATION (5 TO 24 YEARS OLD) BY SEX, QUEZON CITY: 2020 and 2015</t>
  </si>
  <si>
    <t>SENIOR CITIZEN POPULATION (60 YEARS OLD AND OVER) BY SEX, QUEZON CITY: 2020 and 2015</t>
  </si>
  <si>
    <t xml:space="preserve">WOMEN OF REPRODUCTIVE AGE (15 TO 49 YEARS OLD),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</si>
</sst>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_(* #,##0_);_(* \(#,##0\);_(* &quot;-&quot;??_);_(@_)"/>
    <numFmt numFmtId="168" formatCode="_(* #,##0.0_);_(* \(#,##0.0\);_(* &quot;-&quot;??_);_(@_)"/>
    <numFmt numFmtId="169" formatCode="_-* #,##0.000_-;\-* #,##0.000_-;_-* &quot;-&quot;??_-;_-@_-"/>
    <numFmt numFmtId="170" formatCode="_(* #,##0.000_);_(* \(#,##0.000\);_(* &quot;-&quot;???_);_(@_)"/>
    <numFmt numFmtId="171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3" fillId="0" borderId="0"/>
  </cellStyleXfs>
  <cellXfs count="5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165" fontId="5" fillId="0" borderId="0" xfId="2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65" fontId="4" fillId="0" borderId="0" xfId="2" applyNumberFormat="1" applyFont="1" applyAlignment="1">
      <alignment vertical="center"/>
    </xf>
    <xf numFmtId="166" fontId="4" fillId="0" borderId="0" xfId="2" applyNumberFormat="1" applyFont="1" applyAlignment="1">
      <alignment vertical="center"/>
    </xf>
    <xf numFmtId="165" fontId="4" fillId="0" borderId="2" xfId="2" applyNumberFormat="1" applyFont="1" applyBorder="1" applyAlignment="1">
      <alignment vertical="center"/>
    </xf>
    <xf numFmtId="166" fontId="4" fillId="0" borderId="2" xfId="2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67" fontId="4" fillId="0" borderId="0" xfId="2" applyNumberFormat="1" applyFont="1" applyAlignment="1">
      <alignment vertical="center"/>
    </xf>
    <xf numFmtId="16" fontId="4" fillId="0" borderId="0" xfId="0" quotePrefix="1" applyNumberFormat="1" applyFont="1" applyAlignment="1">
      <alignment horizontal="left" vertical="center"/>
    </xf>
    <xf numFmtId="167" fontId="4" fillId="0" borderId="2" xfId="2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9" fontId="4" fillId="0" borderId="0" xfId="2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7" fontId="4" fillId="0" borderId="0" xfId="2" applyNumberFormat="1" applyFont="1" applyBorder="1" applyAlignment="1">
      <alignment vertical="center"/>
    </xf>
    <xf numFmtId="166" fontId="4" fillId="0" borderId="0" xfId="2" applyNumberFormat="1" applyFont="1" applyBorder="1" applyAlignment="1">
      <alignment vertical="center"/>
    </xf>
    <xf numFmtId="171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vertical="center"/>
    </xf>
    <xf numFmtId="165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165" fontId="4" fillId="0" borderId="0" xfId="2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vertical="center"/>
    </xf>
    <xf numFmtId="165" fontId="5" fillId="0" borderId="0" xfId="2" applyNumberFormat="1" applyFont="1" applyFill="1" applyAlignment="1">
      <alignment vertical="center"/>
    </xf>
    <xf numFmtId="165" fontId="4" fillId="0" borderId="0" xfId="2" applyNumberFormat="1" applyFont="1" applyFill="1" applyAlignment="1">
      <alignment vertical="center"/>
    </xf>
    <xf numFmtId="165" fontId="4" fillId="0" borderId="2" xfId="2" applyNumberFormat="1" applyFont="1" applyFill="1" applyBorder="1" applyAlignment="1">
      <alignment vertical="center"/>
    </xf>
    <xf numFmtId="165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167" fontId="5" fillId="0" borderId="0" xfId="2" applyNumberFormat="1" applyFont="1" applyAlignment="1">
      <alignment vertical="center"/>
    </xf>
    <xf numFmtId="168" fontId="5" fillId="0" borderId="0" xfId="2" applyNumberFormat="1" applyFont="1" applyAlignment="1">
      <alignment vertical="center"/>
    </xf>
    <xf numFmtId="170" fontId="5" fillId="0" borderId="0" xfId="0" applyNumberFormat="1" applyFont="1" applyAlignment="1">
      <alignment vertical="center"/>
    </xf>
    <xf numFmtId="165" fontId="5" fillId="0" borderId="2" xfId="2" applyNumberFormat="1" applyFont="1" applyBorder="1" applyAlignment="1">
      <alignment vertical="center"/>
    </xf>
    <xf numFmtId="0" fontId="9" fillId="0" borderId="0" xfId="0" applyFont="1"/>
    <xf numFmtId="165" fontId="9" fillId="0" borderId="0" xfId="0" applyNumberFormat="1" applyFont="1"/>
    <xf numFmtId="171" fontId="9" fillId="0" borderId="0" xfId="0" applyNumberFormat="1" applyFont="1"/>
    <xf numFmtId="166" fontId="5" fillId="0" borderId="0" xfId="2" applyNumberFormat="1" applyFont="1" applyAlignment="1">
      <alignment vertical="center"/>
    </xf>
    <xf numFmtId="166" fontId="5" fillId="0" borderId="2" xfId="2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">
    <cellStyle name="Comma" xfId="2" builtinId="3"/>
    <cellStyle name="Normal" xfId="0" builtinId="0"/>
    <cellStyle name="Normal 2 2" xfId="1" xr:uid="{2DDFEE0D-3AA0-4321-A22F-93560BE96408}"/>
    <cellStyle name="Normal 3" xfId="3" xr:uid="{829FCD27-B70D-407C-930D-CDB564D9FD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3228A-93A6-4454-B277-B7F21639BCB7}">
  <sheetPr>
    <tabColor rgb="FF00B050"/>
  </sheetPr>
  <dimension ref="A1:M29"/>
  <sheetViews>
    <sheetView showGridLines="0" zoomScaleNormal="100" workbookViewId="0">
      <selection activeCell="C7" sqref="C7"/>
    </sheetView>
  </sheetViews>
  <sheetFormatPr defaultRowHeight="20.100000000000001" customHeight="1" x14ac:dyDescent="0.25"/>
  <cols>
    <col min="1" max="1" width="25.7109375" style="1" customWidth="1"/>
    <col min="2" max="2" width="12.7109375" style="4" customWidth="1"/>
    <col min="3" max="7" width="12.7109375" style="1" customWidth="1"/>
    <col min="8" max="8" width="12.7109375" style="4" customWidth="1"/>
    <col min="9" max="13" width="12.7109375" style="1" customWidth="1"/>
    <col min="14" max="16384" width="9.140625" style="1"/>
  </cols>
  <sheetData>
    <row r="1" spans="1:13" ht="20.100000000000001" customHeight="1" x14ac:dyDescent="0.25">
      <c r="A1" s="4" t="s">
        <v>50</v>
      </c>
    </row>
    <row r="2" spans="1:13" s="4" customFormat="1" ht="20.100000000000001" customHeight="1" thickBot="1" x14ac:dyDescent="0.3">
      <c r="A2" s="4" t="s">
        <v>33</v>
      </c>
    </row>
    <row r="3" spans="1:13" s="4" customFormat="1" ht="20.100000000000001" customHeight="1" x14ac:dyDescent="0.25">
      <c r="A3" s="52" t="s">
        <v>0</v>
      </c>
      <c r="B3" s="55">
        <v>2020</v>
      </c>
      <c r="C3" s="55"/>
      <c r="D3" s="55"/>
      <c r="E3" s="55"/>
      <c r="F3" s="55"/>
      <c r="G3" s="55"/>
      <c r="H3" s="55">
        <v>2015</v>
      </c>
      <c r="I3" s="55"/>
      <c r="J3" s="55"/>
      <c r="K3" s="55"/>
      <c r="L3" s="55"/>
      <c r="M3" s="55"/>
    </row>
    <row r="4" spans="1:13" s="16" customFormat="1" ht="20.100000000000001" customHeight="1" x14ac:dyDescent="0.25">
      <c r="A4" s="53"/>
      <c r="B4" s="54" t="s">
        <v>21</v>
      </c>
      <c r="C4" s="54"/>
      <c r="D4" s="54"/>
      <c r="E4" s="54" t="s">
        <v>35</v>
      </c>
      <c r="F4" s="54"/>
      <c r="G4" s="54"/>
      <c r="H4" s="54" t="s">
        <v>21</v>
      </c>
      <c r="I4" s="54"/>
      <c r="J4" s="54"/>
      <c r="K4" s="54" t="s">
        <v>35</v>
      </c>
      <c r="L4" s="54"/>
      <c r="M4" s="54"/>
    </row>
    <row r="5" spans="1:13" s="14" customFormat="1" ht="20.100000000000001" customHeight="1" x14ac:dyDescent="0.25">
      <c r="A5" s="54"/>
      <c r="B5" s="7" t="s">
        <v>1</v>
      </c>
      <c r="C5" s="7" t="s">
        <v>3</v>
      </c>
      <c r="D5" s="7" t="s">
        <v>2</v>
      </c>
      <c r="E5" s="7" t="s">
        <v>1</v>
      </c>
      <c r="F5" s="7" t="s">
        <v>3</v>
      </c>
      <c r="G5" s="7" t="s">
        <v>2</v>
      </c>
      <c r="H5" s="7" t="s">
        <v>1</v>
      </c>
      <c r="I5" s="7" t="s">
        <v>3</v>
      </c>
      <c r="J5" s="7" t="s">
        <v>2</v>
      </c>
      <c r="K5" s="7" t="s">
        <v>1</v>
      </c>
      <c r="L5" s="7" t="s">
        <v>3</v>
      </c>
      <c r="M5" s="7" t="s">
        <v>2</v>
      </c>
    </row>
    <row r="6" spans="1:13" s="4" customFormat="1" ht="20.100000000000001" customHeight="1" x14ac:dyDescent="0.25">
      <c r="A6" s="42" t="s">
        <v>23</v>
      </c>
      <c r="B6" s="43">
        <f>SUM(C6:D6)</f>
        <v>2950493</v>
      </c>
      <c r="C6" s="43">
        <f>SUM(C7:C23)</f>
        <v>1485013</v>
      </c>
      <c r="D6" s="43">
        <f>SUM(D7:D23)</f>
        <v>1465480</v>
      </c>
      <c r="E6" s="44">
        <f>(B6/$B$6)*100</f>
        <v>100</v>
      </c>
      <c r="F6" s="44">
        <f>(C6/$B$6)*100</f>
        <v>50.331012478253633</v>
      </c>
      <c r="G6" s="44">
        <f>(D6/$B$6)*100</f>
        <v>49.668987521746367</v>
      </c>
      <c r="H6" s="43">
        <f>SUM(I6:J6)</f>
        <v>2919657</v>
      </c>
      <c r="I6" s="43">
        <f>SUM(I7:I23)</f>
        <v>1481885</v>
      </c>
      <c r="J6" s="43">
        <f>SUM(J7:J23)</f>
        <v>1437772</v>
      </c>
      <c r="K6" s="44">
        <f>(H6/$H$6)*100</f>
        <v>100</v>
      </c>
      <c r="L6" s="44">
        <f>(I6/$H$6)*100</f>
        <v>50.755448328348166</v>
      </c>
      <c r="M6" s="44">
        <f>(J6/$H$6)*100</f>
        <v>49.244551671651841</v>
      </c>
    </row>
    <row r="7" spans="1:13" ht="20.100000000000001" customHeight="1" x14ac:dyDescent="0.25">
      <c r="A7" s="9" t="s">
        <v>44</v>
      </c>
      <c r="B7" s="18">
        <f t="shared" ref="B7:B23" si="0">SUM(C7:D7)</f>
        <v>291124</v>
      </c>
      <c r="C7" s="18">
        <v>141153</v>
      </c>
      <c r="D7" s="18">
        <v>149971</v>
      </c>
      <c r="E7" s="11">
        <f>(B7/$B$6)*100</f>
        <v>9.8669612163119851</v>
      </c>
      <c r="F7" s="11">
        <f>(C7/$C$6)*100</f>
        <v>9.5051693150160972</v>
      </c>
      <c r="G7" s="11">
        <f>(D7/$D$6)*100</f>
        <v>10.233575347326473</v>
      </c>
      <c r="H7" s="18">
        <f t="shared" ref="H7:H23" si="1">SUM(I7:J7)</f>
        <v>260144</v>
      </c>
      <c r="I7" s="18">
        <v>124979</v>
      </c>
      <c r="J7" s="18">
        <v>135165</v>
      </c>
      <c r="K7" s="11">
        <f>(H7/$H$6)*100</f>
        <v>8.910087726058233</v>
      </c>
      <c r="L7" s="11">
        <f>(I7/$I$6)*100</f>
        <v>8.4337853477159168</v>
      </c>
      <c r="M7" s="11">
        <f>(J7/$J$6)*100</f>
        <v>9.4010037752856501</v>
      </c>
    </row>
    <row r="8" spans="1:13" ht="20.100000000000001" customHeight="1" x14ac:dyDescent="0.25">
      <c r="A8" s="19" t="s">
        <v>8</v>
      </c>
      <c r="B8" s="18">
        <f t="shared" si="0"/>
        <v>276416</v>
      </c>
      <c r="C8" s="18">
        <v>133291</v>
      </c>
      <c r="D8" s="18">
        <v>143125</v>
      </c>
      <c r="E8" s="11">
        <f t="shared" ref="E8:E23" si="2">(B8/$B$6)*100</f>
        <v>9.3684682525937184</v>
      </c>
      <c r="F8" s="11">
        <f t="shared" ref="F8:F23" si="3">(C8/$C$6)*100</f>
        <v>8.9757463402677278</v>
      </c>
      <c r="G8" s="11">
        <f t="shared" ref="G8:G23" si="4">(D8/$D$6)*100</f>
        <v>9.7664246526735266</v>
      </c>
      <c r="H8" s="18">
        <f t="shared" si="1"/>
        <v>259266</v>
      </c>
      <c r="I8" s="18">
        <v>125092</v>
      </c>
      <c r="J8" s="18">
        <v>134174</v>
      </c>
      <c r="K8" s="11">
        <f t="shared" ref="K8:K23" si="5">(H8/$H$6)*100</f>
        <v>8.8800157004744058</v>
      </c>
      <c r="L8" s="11">
        <f t="shared" ref="L8:L23" si="6">(I8/$I$6)*100</f>
        <v>8.4414107707413208</v>
      </c>
      <c r="M8" s="11">
        <f t="shared" ref="M8:M23" si="7">(J8/$J$6)*100</f>
        <v>9.332077686865512</v>
      </c>
    </row>
    <row r="9" spans="1:13" ht="20.100000000000001" customHeight="1" x14ac:dyDescent="0.25">
      <c r="A9" s="19" t="s">
        <v>9</v>
      </c>
      <c r="B9" s="18">
        <f t="shared" si="0"/>
        <v>258418</v>
      </c>
      <c r="C9" s="18">
        <v>124264</v>
      </c>
      <c r="D9" s="18">
        <v>134154</v>
      </c>
      <c r="E9" s="11">
        <f t="shared" si="2"/>
        <v>8.7584685000099984</v>
      </c>
      <c r="F9" s="11">
        <f t="shared" si="3"/>
        <v>8.3678728738401613</v>
      </c>
      <c r="G9" s="11">
        <f t="shared" si="4"/>
        <v>9.1542702732210604</v>
      </c>
      <c r="H9" s="18">
        <f t="shared" si="1"/>
        <v>257701</v>
      </c>
      <c r="I9" s="18">
        <v>125508</v>
      </c>
      <c r="J9" s="18">
        <v>132193</v>
      </c>
      <c r="K9" s="11">
        <f t="shared" si="5"/>
        <v>8.8264135136421853</v>
      </c>
      <c r="L9" s="11">
        <f t="shared" si="6"/>
        <v>8.469483124533955</v>
      </c>
      <c r="M9" s="11">
        <f t="shared" si="7"/>
        <v>9.1942950620821655</v>
      </c>
    </row>
    <row r="10" spans="1:13" ht="20.100000000000001" customHeight="1" x14ac:dyDescent="0.25">
      <c r="A10" s="9" t="s">
        <v>10</v>
      </c>
      <c r="B10" s="18">
        <f t="shared" si="0"/>
        <v>241493</v>
      </c>
      <c r="C10" s="18">
        <v>119199</v>
      </c>
      <c r="D10" s="18">
        <v>122294</v>
      </c>
      <c r="E10" s="11">
        <f t="shared" si="2"/>
        <v>8.1848355512112718</v>
      </c>
      <c r="F10" s="11">
        <f t="shared" si="3"/>
        <v>8.0267984185997019</v>
      </c>
      <c r="G10" s="11">
        <f t="shared" si="4"/>
        <v>8.3449791194693894</v>
      </c>
      <c r="H10" s="18">
        <f t="shared" si="1"/>
        <v>292431</v>
      </c>
      <c r="I10" s="18">
        <v>147865</v>
      </c>
      <c r="J10" s="18">
        <v>144566</v>
      </c>
      <c r="K10" s="11">
        <f t="shared" si="5"/>
        <v>10.015936803535483</v>
      </c>
      <c r="L10" s="11">
        <f t="shared" si="6"/>
        <v>9.9781696960290454</v>
      </c>
      <c r="M10" s="11">
        <f t="shared" si="7"/>
        <v>10.054862662508381</v>
      </c>
    </row>
    <row r="11" spans="1:13" ht="20.100000000000001" customHeight="1" x14ac:dyDescent="0.25">
      <c r="A11" s="9" t="s">
        <v>11</v>
      </c>
      <c r="B11" s="18">
        <f t="shared" si="0"/>
        <v>274038</v>
      </c>
      <c r="C11" s="18">
        <v>136909</v>
      </c>
      <c r="D11" s="18">
        <v>137129</v>
      </c>
      <c r="E11" s="11">
        <f t="shared" si="2"/>
        <v>9.2878715523134598</v>
      </c>
      <c r="F11" s="11">
        <f t="shared" si="3"/>
        <v>9.2193805710791761</v>
      </c>
      <c r="G11" s="11">
        <f t="shared" si="4"/>
        <v>9.3572754319403888</v>
      </c>
      <c r="H11" s="18">
        <f t="shared" si="1"/>
        <v>312041</v>
      </c>
      <c r="I11" s="18">
        <v>158702</v>
      </c>
      <c r="J11" s="18">
        <v>153339</v>
      </c>
      <c r="K11" s="11">
        <f t="shared" si="5"/>
        <v>10.687591042372443</v>
      </c>
      <c r="L11" s="11">
        <f t="shared" si="6"/>
        <v>10.709468008651143</v>
      </c>
      <c r="M11" s="11">
        <f t="shared" si="7"/>
        <v>10.665042857977483</v>
      </c>
    </row>
    <row r="12" spans="1:13" ht="20.100000000000001" customHeight="1" x14ac:dyDescent="0.25">
      <c r="A12" s="9" t="s">
        <v>12</v>
      </c>
      <c r="B12" s="18">
        <f t="shared" si="0"/>
        <v>276410</v>
      </c>
      <c r="C12" s="18">
        <v>137187</v>
      </c>
      <c r="D12" s="18">
        <v>139223</v>
      </c>
      <c r="E12" s="11">
        <f t="shared" si="2"/>
        <v>9.368264896747764</v>
      </c>
      <c r="F12" s="11">
        <f t="shared" si="3"/>
        <v>9.238100945917644</v>
      </c>
      <c r="G12" s="11">
        <f t="shared" si="4"/>
        <v>9.5001637688675373</v>
      </c>
      <c r="H12" s="18">
        <f t="shared" si="1"/>
        <v>280556</v>
      </c>
      <c r="I12" s="18">
        <v>141442</v>
      </c>
      <c r="J12" s="18">
        <v>139114</v>
      </c>
      <c r="K12" s="11">
        <f t="shared" si="5"/>
        <v>9.6092109449842908</v>
      </c>
      <c r="L12" s="11">
        <f t="shared" si="6"/>
        <v>9.5447352527355367</v>
      </c>
      <c r="M12" s="11">
        <f t="shared" si="7"/>
        <v>9.6756648481122181</v>
      </c>
    </row>
    <row r="13" spans="1:13" ht="20.100000000000001" customHeight="1" x14ac:dyDescent="0.25">
      <c r="A13" s="9" t="s">
        <v>13</v>
      </c>
      <c r="B13" s="18">
        <f t="shared" si="0"/>
        <v>252021</v>
      </c>
      <c r="C13" s="18">
        <v>123834</v>
      </c>
      <c r="D13" s="18">
        <v>128187</v>
      </c>
      <c r="E13" s="11">
        <f t="shared" si="2"/>
        <v>8.5416572755807252</v>
      </c>
      <c r="F13" s="11">
        <f t="shared" si="3"/>
        <v>8.3389168983705861</v>
      </c>
      <c r="G13" s="11">
        <f t="shared" si="4"/>
        <v>8.7470999263040099</v>
      </c>
      <c r="H13" s="18">
        <f t="shared" si="1"/>
        <v>243471</v>
      </c>
      <c r="I13" s="18">
        <v>122883</v>
      </c>
      <c r="J13" s="18">
        <v>120588</v>
      </c>
      <c r="K13" s="11">
        <f t="shared" si="5"/>
        <v>8.3390274953530508</v>
      </c>
      <c r="L13" s="11">
        <f t="shared" si="6"/>
        <v>8.2923438728376357</v>
      </c>
      <c r="M13" s="11">
        <f t="shared" si="7"/>
        <v>8.3871434413801342</v>
      </c>
    </row>
    <row r="14" spans="1:13" ht="20.100000000000001" customHeight="1" x14ac:dyDescent="0.25">
      <c r="A14" s="9" t="s">
        <v>14</v>
      </c>
      <c r="B14" s="18">
        <f t="shared" si="0"/>
        <v>219307</v>
      </c>
      <c r="C14" s="18">
        <v>109241</v>
      </c>
      <c r="D14" s="18">
        <v>110066</v>
      </c>
      <c r="E14" s="11">
        <f t="shared" si="2"/>
        <v>7.4328934181507975</v>
      </c>
      <c r="F14" s="11">
        <f t="shared" si="3"/>
        <v>7.3562318983066142</v>
      </c>
      <c r="G14" s="11">
        <f t="shared" si="4"/>
        <v>7.5105767393618477</v>
      </c>
      <c r="H14" s="18">
        <f t="shared" si="1"/>
        <v>217864</v>
      </c>
      <c r="I14" s="18">
        <v>110658</v>
      </c>
      <c r="J14" s="18">
        <v>107206</v>
      </c>
      <c r="K14" s="11">
        <f t="shared" si="5"/>
        <v>7.4619724166229116</v>
      </c>
      <c r="L14" s="11">
        <f t="shared" si="6"/>
        <v>7.4673810720804923</v>
      </c>
      <c r="M14" s="11">
        <f t="shared" si="7"/>
        <v>7.4563978155089954</v>
      </c>
    </row>
    <row r="15" spans="1:13" ht="20.100000000000001" customHeight="1" x14ac:dyDescent="0.25">
      <c r="A15" s="9" t="s">
        <v>15</v>
      </c>
      <c r="B15" s="18">
        <f t="shared" si="0"/>
        <v>195077</v>
      </c>
      <c r="C15" s="18">
        <v>98652</v>
      </c>
      <c r="D15" s="18">
        <v>96425</v>
      </c>
      <c r="E15" s="11">
        <f t="shared" si="2"/>
        <v>6.6116747269015717</v>
      </c>
      <c r="F15" s="11">
        <f t="shared" si="3"/>
        <v>6.6431741674988709</v>
      </c>
      <c r="G15" s="11">
        <f t="shared" si="4"/>
        <v>6.5797554384911434</v>
      </c>
      <c r="H15" s="18">
        <f t="shared" si="1"/>
        <v>185493</v>
      </c>
      <c r="I15" s="18">
        <v>94396</v>
      </c>
      <c r="J15" s="18">
        <v>91097</v>
      </c>
      <c r="K15" s="11">
        <f t="shared" si="5"/>
        <v>6.3532462888620138</v>
      </c>
      <c r="L15" s="11">
        <f t="shared" si="6"/>
        <v>6.3699949726193337</v>
      </c>
      <c r="M15" s="11">
        <f t="shared" si="7"/>
        <v>6.3359837303828419</v>
      </c>
    </row>
    <row r="16" spans="1:13" ht="20.100000000000001" customHeight="1" x14ac:dyDescent="0.25">
      <c r="A16" s="9" t="s">
        <v>16</v>
      </c>
      <c r="B16" s="18">
        <f t="shared" si="0"/>
        <v>165706</v>
      </c>
      <c r="C16" s="18">
        <v>84533</v>
      </c>
      <c r="D16" s="18">
        <v>81173</v>
      </c>
      <c r="E16" s="11">
        <f t="shared" si="2"/>
        <v>5.6162139683097028</v>
      </c>
      <c r="F16" s="11">
        <f t="shared" si="3"/>
        <v>5.6924080799292671</v>
      </c>
      <c r="G16" s="11">
        <f t="shared" si="4"/>
        <v>5.5390042852853671</v>
      </c>
      <c r="H16" s="18">
        <f t="shared" si="1"/>
        <v>166416</v>
      </c>
      <c r="I16" s="18">
        <v>86247</v>
      </c>
      <c r="J16" s="18">
        <v>80169</v>
      </c>
      <c r="K16" s="11">
        <f t="shared" si="5"/>
        <v>5.6998476190867624</v>
      </c>
      <c r="L16" s="11">
        <f t="shared" si="6"/>
        <v>5.8200872537342647</v>
      </c>
      <c r="M16" s="11">
        <f t="shared" si="7"/>
        <v>5.5759188522241354</v>
      </c>
    </row>
    <row r="17" spans="1:13" ht="20.100000000000001" customHeight="1" x14ac:dyDescent="0.25">
      <c r="A17" s="9" t="s">
        <v>17</v>
      </c>
      <c r="B17" s="18">
        <f t="shared" si="0"/>
        <v>146235</v>
      </c>
      <c r="C17" s="18">
        <v>76389</v>
      </c>
      <c r="D17" s="18">
        <v>69846</v>
      </c>
      <c r="E17" s="11">
        <f t="shared" si="2"/>
        <v>4.9562903555439721</v>
      </c>
      <c r="F17" s="11">
        <f t="shared" si="3"/>
        <v>5.1439953724310827</v>
      </c>
      <c r="G17" s="11">
        <f t="shared" si="4"/>
        <v>4.7660834675328223</v>
      </c>
      <c r="H17" s="18">
        <f t="shared" si="1"/>
        <v>139326</v>
      </c>
      <c r="I17" s="18">
        <v>72891</v>
      </c>
      <c r="J17" s="18">
        <v>66435</v>
      </c>
      <c r="K17" s="11">
        <f t="shared" si="5"/>
        <v>4.7719989026108207</v>
      </c>
      <c r="L17" s="11">
        <f t="shared" si="6"/>
        <v>4.9188027411033914</v>
      </c>
      <c r="M17" s="11">
        <f t="shared" si="7"/>
        <v>4.6206909023127452</v>
      </c>
    </row>
    <row r="18" spans="1:13" ht="20.100000000000001" customHeight="1" x14ac:dyDescent="0.25">
      <c r="A18" s="9" t="s">
        <v>18</v>
      </c>
      <c r="B18" s="18">
        <f t="shared" si="0"/>
        <v>119573</v>
      </c>
      <c r="C18" s="18">
        <v>63882</v>
      </c>
      <c r="D18" s="18">
        <v>55691</v>
      </c>
      <c r="E18" s="11">
        <f t="shared" si="2"/>
        <v>4.0526447614008916</v>
      </c>
      <c r="F18" s="11">
        <f t="shared" si="3"/>
        <v>4.3017805231334671</v>
      </c>
      <c r="G18" s="11">
        <f t="shared" si="4"/>
        <v>3.800188334197669</v>
      </c>
      <c r="H18" s="18">
        <f t="shared" si="1"/>
        <v>109510</v>
      </c>
      <c r="I18" s="18">
        <v>58232</v>
      </c>
      <c r="J18" s="18">
        <v>51278</v>
      </c>
      <c r="K18" s="11">
        <f t="shared" si="5"/>
        <v>3.7507830543108316</v>
      </c>
      <c r="L18" s="11">
        <f t="shared" si="6"/>
        <v>3.9295896780114519</v>
      </c>
      <c r="M18" s="11">
        <f t="shared" si="7"/>
        <v>3.5664903753863615</v>
      </c>
    </row>
    <row r="19" spans="1:13" ht="20.100000000000001" customHeight="1" x14ac:dyDescent="0.25">
      <c r="A19" s="9" t="s">
        <v>19</v>
      </c>
      <c r="B19" s="18">
        <f t="shared" si="0"/>
        <v>94313</v>
      </c>
      <c r="C19" s="18">
        <v>51546</v>
      </c>
      <c r="D19" s="18">
        <v>42767</v>
      </c>
      <c r="E19" s="11">
        <f t="shared" si="2"/>
        <v>3.1965166499293507</v>
      </c>
      <c r="F19" s="11">
        <f t="shared" si="3"/>
        <v>3.4710807245458457</v>
      </c>
      <c r="G19" s="11">
        <f t="shared" si="4"/>
        <v>2.9182929825040258</v>
      </c>
      <c r="H19" s="18">
        <f t="shared" si="1"/>
        <v>78765</v>
      </c>
      <c r="I19" s="18">
        <v>42859</v>
      </c>
      <c r="J19" s="18">
        <v>35906</v>
      </c>
      <c r="K19" s="11">
        <f t="shared" si="5"/>
        <v>2.6977483998976592</v>
      </c>
      <c r="L19" s="11">
        <f t="shared" si="6"/>
        <v>2.8921947384581124</v>
      </c>
      <c r="M19" s="11">
        <f t="shared" si="7"/>
        <v>2.4973361562194838</v>
      </c>
    </row>
    <row r="20" spans="1:13" ht="20.100000000000001" customHeight="1" x14ac:dyDescent="0.25">
      <c r="A20" s="9" t="s">
        <v>4</v>
      </c>
      <c r="B20" s="18">
        <f t="shared" si="0"/>
        <v>61459</v>
      </c>
      <c r="C20" s="18">
        <v>34745</v>
      </c>
      <c r="D20" s="18">
        <v>26714</v>
      </c>
      <c r="E20" s="11">
        <f t="shared" si="2"/>
        <v>2.0830078227604676</v>
      </c>
      <c r="F20" s="11">
        <f t="shared" si="3"/>
        <v>2.3397101574194972</v>
      </c>
      <c r="G20" s="11">
        <f t="shared" si="4"/>
        <v>1.8228839697573491</v>
      </c>
      <c r="H20" s="18">
        <f t="shared" si="1"/>
        <v>50233</v>
      </c>
      <c r="I20" s="18">
        <v>27970</v>
      </c>
      <c r="J20" s="18">
        <v>22263</v>
      </c>
      <c r="K20" s="11">
        <f t="shared" si="5"/>
        <v>1.7205103202191219</v>
      </c>
      <c r="L20" s="11">
        <f t="shared" si="6"/>
        <v>1.8874609028365901</v>
      </c>
      <c r="M20" s="11">
        <f t="shared" si="7"/>
        <v>1.5484374434889538</v>
      </c>
    </row>
    <row r="21" spans="1:13" ht="20.100000000000001" customHeight="1" x14ac:dyDescent="0.25">
      <c r="A21" s="9" t="s">
        <v>5</v>
      </c>
      <c r="B21" s="18">
        <f t="shared" si="0"/>
        <v>37828</v>
      </c>
      <c r="C21" s="18">
        <v>22456</v>
      </c>
      <c r="D21" s="18">
        <v>15372</v>
      </c>
      <c r="E21" s="11">
        <f t="shared" si="2"/>
        <v>1.2820908234657733</v>
      </c>
      <c r="F21" s="11">
        <f t="shared" si="3"/>
        <v>1.5121753142901779</v>
      </c>
      <c r="G21" s="11">
        <f t="shared" si="4"/>
        <v>1.0489395965826895</v>
      </c>
      <c r="H21" s="18">
        <f t="shared" si="1"/>
        <v>27790</v>
      </c>
      <c r="I21" s="18">
        <v>16576</v>
      </c>
      <c r="J21" s="18">
        <v>11214</v>
      </c>
      <c r="K21" s="11">
        <f t="shared" si="5"/>
        <v>0.95182413550632827</v>
      </c>
      <c r="L21" s="11">
        <f t="shared" si="6"/>
        <v>1.1185753280450237</v>
      </c>
      <c r="M21" s="11">
        <f t="shared" si="7"/>
        <v>0.77995676644141076</v>
      </c>
    </row>
    <row r="22" spans="1:13" ht="20.100000000000001" customHeight="1" x14ac:dyDescent="0.25">
      <c r="A22" s="9" t="s">
        <v>6</v>
      </c>
      <c r="B22" s="18">
        <f t="shared" si="0"/>
        <v>19784</v>
      </c>
      <c r="C22" s="28">
        <v>12646</v>
      </c>
      <c r="D22" s="28">
        <v>7138</v>
      </c>
      <c r="E22" s="11">
        <f t="shared" si="2"/>
        <v>0.67053200939639579</v>
      </c>
      <c r="F22" s="11">
        <f t="shared" si="3"/>
        <v>0.85157503671685031</v>
      </c>
      <c r="G22" s="11">
        <f t="shared" si="4"/>
        <v>0.48707590687010405</v>
      </c>
      <c r="H22" s="18">
        <f t="shared" si="1"/>
        <v>19139</v>
      </c>
      <c r="I22" s="28">
        <v>12132</v>
      </c>
      <c r="J22" s="28">
        <v>7007</v>
      </c>
      <c r="K22" s="11">
        <f t="shared" si="5"/>
        <v>0.65552220688937091</v>
      </c>
      <c r="L22" s="11">
        <f t="shared" si="6"/>
        <v>0.81868701012561707</v>
      </c>
      <c r="M22" s="11">
        <f t="shared" si="7"/>
        <v>0.48735126292624981</v>
      </c>
    </row>
    <row r="23" spans="1:13" ht="20.100000000000001" customHeight="1" thickBot="1" x14ac:dyDescent="0.3">
      <c r="A23" s="5" t="s">
        <v>7</v>
      </c>
      <c r="B23" s="20">
        <f t="shared" si="0"/>
        <v>21291</v>
      </c>
      <c r="C23" s="20">
        <v>15086</v>
      </c>
      <c r="D23" s="20">
        <v>6205</v>
      </c>
      <c r="E23" s="13">
        <f t="shared" si="2"/>
        <v>0.72160821937215236</v>
      </c>
      <c r="F23" s="13">
        <f t="shared" si="3"/>
        <v>1.0158833626372294</v>
      </c>
      <c r="G23" s="13">
        <f t="shared" si="4"/>
        <v>0.42341075961459729</v>
      </c>
      <c r="H23" s="20">
        <f t="shared" si="1"/>
        <v>19511</v>
      </c>
      <c r="I23" s="20">
        <v>13453</v>
      </c>
      <c r="J23" s="20">
        <v>6058</v>
      </c>
      <c r="K23" s="13">
        <f t="shared" si="5"/>
        <v>0.66826342957409035</v>
      </c>
      <c r="L23" s="13">
        <f t="shared" si="6"/>
        <v>0.90783022974117422</v>
      </c>
      <c r="M23" s="13">
        <f t="shared" si="7"/>
        <v>0.42134636089727723</v>
      </c>
    </row>
    <row r="24" spans="1:13" s="3" customFormat="1" ht="11.25" x14ac:dyDescent="0.25">
      <c r="A24" s="6" t="s">
        <v>20</v>
      </c>
      <c r="B24" s="6"/>
      <c r="H24" s="6"/>
    </row>
    <row r="25" spans="1:13" s="3" customFormat="1" ht="11.25" x14ac:dyDescent="0.25">
      <c r="A25" s="3" t="s">
        <v>27</v>
      </c>
      <c r="B25" s="6"/>
      <c r="H25" s="6"/>
    </row>
    <row r="27" spans="1:13" ht="20.100000000000001" customHeight="1" x14ac:dyDescent="0.25">
      <c r="C27" s="30"/>
    </row>
    <row r="28" spans="1:13" ht="20.100000000000001" customHeight="1" x14ac:dyDescent="0.25">
      <c r="C28" s="30"/>
    </row>
    <row r="29" spans="1:13" ht="20.100000000000001" customHeight="1" x14ac:dyDescent="0.25">
      <c r="E29" s="31"/>
      <c r="G29" s="24"/>
      <c r="H29" s="45"/>
    </row>
  </sheetData>
  <mergeCells count="7">
    <mergeCell ref="A3:A5"/>
    <mergeCell ref="B3:G3"/>
    <mergeCell ref="H3:M3"/>
    <mergeCell ref="H4:J4"/>
    <mergeCell ref="K4:M4"/>
    <mergeCell ref="B4:D4"/>
    <mergeCell ref="E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E1D93-E645-41B0-B652-392FE5C06256}">
  <sheetPr>
    <tabColor rgb="FF00B050"/>
  </sheetPr>
  <dimension ref="A1:J71"/>
  <sheetViews>
    <sheetView showGridLines="0" tabSelected="1" zoomScaleNormal="100" workbookViewId="0">
      <selection activeCell="A12" sqref="A12:G20"/>
    </sheetView>
  </sheetViews>
  <sheetFormatPr defaultRowHeight="20.100000000000001" customHeight="1" x14ac:dyDescent="0.25"/>
  <cols>
    <col min="1" max="1" width="30.7109375" style="1" customWidth="1"/>
    <col min="2" max="10" width="12.7109375" style="1" customWidth="1"/>
    <col min="11" max="16384" width="9.140625" style="1"/>
  </cols>
  <sheetData>
    <row r="1" spans="1:9" ht="20.100000000000001" customHeight="1" x14ac:dyDescent="0.25">
      <c r="A1" s="4" t="s">
        <v>51</v>
      </c>
    </row>
    <row r="2" spans="1:9" s="4" customFormat="1" ht="20.100000000000001" customHeight="1" thickBot="1" x14ac:dyDescent="0.3">
      <c r="A2" s="4" t="s">
        <v>58</v>
      </c>
    </row>
    <row r="3" spans="1:9" s="14" customFormat="1" ht="20.100000000000001" customHeight="1" x14ac:dyDescent="0.25">
      <c r="A3" s="56" t="s">
        <v>0</v>
      </c>
      <c r="B3" s="56">
        <v>2020</v>
      </c>
      <c r="C3" s="56"/>
      <c r="D3" s="56"/>
      <c r="E3" s="56"/>
      <c r="F3" s="56">
        <v>2015</v>
      </c>
      <c r="G3" s="56"/>
      <c r="H3" s="56"/>
      <c r="I3" s="56"/>
    </row>
    <row r="4" spans="1:9" s="14" customFormat="1" ht="20.100000000000001" customHeight="1" x14ac:dyDescent="0.25">
      <c r="A4" s="57"/>
      <c r="B4" s="7" t="s">
        <v>1</v>
      </c>
      <c r="C4" s="7" t="s">
        <v>3</v>
      </c>
      <c r="D4" s="7" t="s">
        <v>2</v>
      </c>
      <c r="E4" s="7" t="s">
        <v>24</v>
      </c>
      <c r="F4" s="7" t="s">
        <v>1</v>
      </c>
      <c r="G4" s="7" t="s">
        <v>3</v>
      </c>
      <c r="H4" s="7" t="s">
        <v>2</v>
      </c>
      <c r="I4" s="7" t="s">
        <v>24</v>
      </c>
    </row>
    <row r="5" spans="1:9" s="4" customFormat="1" ht="20.100000000000001" customHeight="1" x14ac:dyDescent="0.25">
      <c r="A5" s="4" t="s">
        <v>23</v>
      </c>
      <c r="B5" s="8">
        <f>SUM(C5:D5)</f>
        <v>2950493</v>
      </c>
      <c r="C5" s="38">
        <f>'1'!C6</f>
        <v>1485013</v>
      </c>
      <c r="D5" s="38">
        <f>'1'!D6</f>
        <v>1465480</v>
      </c>
      <c r="E5" s="8">
        <f>(D5/C5)*100</f>
        <v>98.684657979425097</v>
      </c>
      <c r="F5" s="8">
        <f>'1'!H6</f>
        <v>2919657</v>
      </c>
      <c r="G5" s="8">
        <f>'1'!I6</f>
        <v>1481885</v>
      </c>
      <c r="H5" s="8">
        <f>'1'!J6</f>
        <v>1437772</v>
      </c>
      <c r="I5" s="8">
        <f>(H5/G5)*100</f>
        <v>97.023183310445816</v>
      </c>
    </row>
    <row r="6" spans="1:9" ht="20.100000000000001" customHeight="1" x14ac:dyDescent="0.25">
      <c r="A6" s="1" t="s">
        <v>28</v>
      </c>
      <c r="B6" s="10">
        <f>SUM('1'!B7:B9)</f>
        <v>825958</v>
      </c>
      <c r="C6" s="39">
        <f>SUM('1'!C7:C9)</f>
        <v>398708</v>
      </c>
      <c r="D6" s="39">
        <f>SUM('1'!D7:D9)</f>
        <v>427250</v>
      </c>
      <c r="E6" s="10">
        <f>(D6/C6)*100</f>
        <v>107.15862235019111</v>
      </c>
      <c r="F6" s="10">
        <f>SUM('1'!H7:H9)</f>
        <v>777111</v>
      </c>
      <c r="G6" s="10">
        <f>SUM('1'!I7:I9)</f>
        <v>375579</v>
      </c>
      <c r="H6" s="10">
        <f>SUM('1'!J7:J9)</f>
        <v>401532</v>
      </c>
      <c r="I6" s="10">
        <f>(H6/G6)*100</f>
        <v>106.91013075810949</v>
      </c>
    </row>
    <row r="7" spans="1:9" ht="20.100000000000001" customHeight="1" x14ac:dyDescent="0.25">
      <c r="A7" s="1" t="s">
        <v>29</v>
      </c>
      <c r="B7" s="10">
        <f>SUM('1'!B10:B19)</f>
        <v>1984173</v>
      </c>
      <c r="C7" s="39">
        <f>SUM('1'!C10:C19)</f>
        <v>1001372</v>
      </c>
      <c r="D7" s="39">
        <f>SUM('1'!D10:D19)</f>
        <v>982801</v>
      </c>
      <c r="E7" s="10">
        <f>(D7/C7)*100</f>
        <v>98.145444450214299</v>
      </c>
      <c r="F7" s="10">
        <f>SUM('1'!H10:H19)</f>
        <v>2025873</v>
      </c>
      <c r="G7" s="10">
        <f>SUM('1'!I10:I19)</f>
        <v>1036175</v>
      </c>
      <c r="H7" s="10">
        <f>SUM('1'!J10:J19)</f>
        <v>989698</v>
      </c>
      <c r="I7" s="10">
        <f>(H7/G7)*100</f>
        <v>95.514560764349653</v>
      </c>
    </row>
    <row r="8" spans="1:9" ht="20.100000000000001" customHeight="1" thickBot="1" x14ac:dyDescent="0.3">
      <c r="A8" s="15" t="s">
        <v>30</v>
      </c>
      <c r="B8" s="12">
        <f>SUM('1'!B20:B23)</f>
        <v>140362</v>
      </c>
      <c r="C8" s="40">
        <f>SUM('1'!C20:C23)</f>
        <v>84933</v>
      </c>
      <c r="D8" s="40">
        <f>SUM('1'!D20:D23)</f>
        <v>55429</v>
      </c>
      <c r="E8" s="12">
        <f>(D8/C8)*100</f>
        <v>65.262030070761654</v>
      </c>
      <c r="F8" s="12">
        <f>SUM('1'!H20:H23)</f>
        <v>116673</v>
      </c>
      <c r="G8" s="12">
        <f>SUM('1'!I20:I23)</f>
        <v>70131</v>
      </c>
      <c r="H8" s="12">
        <f>SUM('1'!J20:J23)</f>
        <v>46542</v>
      </c>
      <c r="I8" s="12">
        <f>(H8/G8)*100</f>
        <v>66.364375240621115</v>
      </c>
    </row>
    <row r="9" spans="1:9" ht="14.25" x14ac:dyDescent="0.25">
      <c r="A9" s="6" t="s">
        <v>20</v>
      </c>
    </row>
    <row r="10" spans="1:9" ht="14.25" x14ac:dyDescent="0.25">
      <c r="A10" s="3" t="s">
        <v>27</v>
      </c>
    </row>
    <row r="12" spans="1:9" ht="20.100000000000001" customHeight="1" x14ac:dyDescent="0.25">
      <c r="A12" s="4" t="s">
        <v>52</v>
      </c>
    </row>
    <row r="13" spans="1:9" s="4" customFormat="1" ht="20.100000000000001" customHeight="1" thickBot="1" x14ac:dyDescent="0.3">
      <c r="A13" s="4" t="s">
        <v>59</v>
      </c>
    </row>
    <row r="14" spans="1:9" s="2" customFormat="1" ht="20.100000000000001" customHeight="1" x14ac:dyDescent="0.25">
      <c r="A14" s="17" t="s">
        <v>26</v>
      </c>
      <c r="B14" s="55">
        <v>2020</v>
      </c>
      <c r="C14" s="55"/>
      <c r="D14" s="55"/>
      <c r="E14" s="55">
        <v>2015</v>
      </c>
      <c r="F14" s="55"/>
      <c r="G14" s="55"/>
    </row>
    <row r="15" spans="1:9" s="2" customFormat="1" ht="20.100000000000001" customHeight="1" x14ac:dyDescent="0.25">
      <c r="A15" s="21"/>
      <c r="B15" s="7" t="s">
        <v>1</v>
      </c>
      <c r="C15" s="7" t="s">
        <v>3</v>
      </c>
      <c r="D15" s="7" t="s">
        <v>2</v>
      </c>
      <c r="E15" s="7" t="s">
        <v>1</v>
      </c>
      <c r="F15" s="7" t="s">
        <v>3</v>
      </c>
      <c r="G15" s="7" t="s">
        <v>2</v>
      </c>
    </row>
    <row r="16" spans="1:9" s="4" customFormat="1" ht="20.100000000000001" customHeight="1" x14ac:dyDescent="0.25">
      <c r="A16" s="4" t="s">
        <v>25</v>
      </c>
      <c r="B16" s="8">
        <v>49</v>
      </c>
      <c r="C16" s="8">
        <v>48</v>
      </c>
      <c r="D16" s="8">
        <v>49</v>
      </c>
      <c r="E16" s="8">
        <v>44</v>
      </c>
      <c r="F16" s="8">
        <v>43</v>
      </c>
      <c r="G16" s="8">
        <v>46</v>
      </c>
    </row>
    <row r="17" spans="1:8" ht="20.100000000000001" customHeight="1" x14ac:dyDescent="0.25">
      <c r="A17" s="1" t="s">
        <v>31</v>
      </c>
      <c r="B17" s="10">
        <f>(B6/B7)*100</f>
        <v>41.627317779246063</v>
      </c>
      <c r="C17" s="10">
        <f>(C6/C7)*100</f>
        <v>39.816172211725515</v>
      </c>
      <c r="D17" s="10">
        <f>(D6/D7)*100</f>
        <v>43.472686739227981</v>
      </c>
      <c r="E17" s="10">
        <f>(F6/F7)*100</f>
        <v>38.359314725059271</v>
      </c>
      <c r="F17" s="10">
        <f>(G6/G7)*100</f>
        <v>36.246676478394093</v>
      </c>
      <c r="G17" s="10">
        <f>(H6/H7)*100</f>
        <v>40.57116413289711</v>
      </c>
    </row>
    <row r="18" spans="1:8" ht="20.100000000000001" customHeight="1" thickBot="1" x14ac:dyDescent="0.3">
      <c r="A18" s="15" t="s">
        <v>32</v>
      </c>
      <c r="B18" s="12">
        <f>(B8/B7)*100</f>
        <v>7.0740807379195259</v>
      </c>
      <c r="C18" s="12">
        <f>(C8/C7)*100</f>
        <v>8.4816631581470219</v>
      </c>
      <c r="D18" s="12">
        <f>(D8/D7)*100</f>
        <v>5.6399006513017387</v>
      </c>
      <c r="E18" s="12">
        <f>(F8/F7)*100</f>
        <v>5.7591467974547266</v>
      </c>
      <c r="F18" s="12">
        <f>(G8/G7)*100</f>
        <v>6.7682582575337173</v>
      </c>
      <c r="G18" s="12">
        <f>(H8/H7)*100</f>
        <v>4.7026466659526447</v>
      </c>
    </row>
    <row r="19" spans="1:8" ht="14.25" x14ac:dyDescent="0.25">
      <c r="A19" s="6" t="s">
        <v>20</v>
      </c>
    </row>
    <row r="20" spans="1:8" ht="14.25" x14ac:dyDescent="0.25">
      <c r="A20" s="3" t="s">
        <v>27</v>
      </c>
    </row>
    <row r="21" spans="1:8" ht="14.25" x14ac:dyDescent="0.25">
      <c r="A21" s="3"/>
    </row>
    <row r="22" spans="1:8" ht="20.100000000000001" customHeight="1" x14ac:dyDescent="0.25">
      <c r="A22" s="4" t="s">
        <v>53</v>
      </c>
    </row>
    <row r="23" spans="1:8" s="4" customFormat="1" ht="20.100000000000001" customHeight="1" thickBot="1" x14ac:dyDescent="0.3">
      <c r="A23" s="4" t="s">
        <v>60</v>
      </c>
    </row>
    <row r="24" spans="1:8" s="14" customFormat="1" ht="20.100000000000001" customHeight="1" x14ac:dyDescent="0.25">
      <c r="A24" s="56" t="s">
        <v>43</v>
      </c>
      <c r="B24" s="56" t="s">
        <v>21</v>
      </c>
      <c r="C24" s="56"/>
      <c r="D24" s="56"/>
      <c r="E24" s="56" t="s">
        <v>49</v>
      </c>
      <c r="F24" s="56"/>
      <c r="G24" s="56"/>
      <c r="H24" s="52" t="s">
        <v>24</v>
      </c>
    </row>
    <row r="25" spans="1:8" s="14" customFormat="1" ht="20.100000000000001" customHeight="1" x14ac:dyDescent="0.25">
      <c r="A25" s="57"/>
      <c r="B25" s="7" t="s">
        <v>1</v>
      </c>
      <c r="C25" s="7" t="s">
        <v>3</v>
      </c>
      <c r="D25" s="7" t="s">
        <v>2</v>
      </c>
      <c r="E25" s="7" t="s">
        <v>1</v>
      </c>
      <c r="F25" s="7" t="s">
        <v>3</v>
      </c>
      <c r="G25" s="7" t="s">
        <v>2</v>
      </c>
      <c r="H25" s="54"/>
    </row>
    <row r="26" spans="1:8" ht="20.100000000000001" customHeight="1" x14ac:dyDescent="0.25">
      <c r="A26" s="26">
        <v>2020</v>
      </c>
      <c r="B26" s="10">
        <f>'1'!B7</f>
        <v>291124</v>
      </c>
      <c r="C26" s="10">
        <f>'1'!C7</f>
        <v>141153</v>
      </c>
      <c r="D26" s="10">
        <f>'1'!D7</f>
        <v>149971</v>
      </c>
      <c r="E26" s="11">
        <f>SUM(F26:G26)</f>
        <v>100</v>
      </c>
      <c r="F26" s="11">
        <f>(C26/$B$26)*100</f>
        <v>48.485525068355749</v>
      </c>
      <c r="G26" s="11">
        <f>(D26/$B$26)*100</f>
        <v>51.514474931644251</v>
      </c>
      <c r="H26" s="10">
        <f>(C26/D26)*100</f>
        <v>94.120196571337118</v>
      </c>
    </row>
    <row r="27" spans="1:8" ht="20.100000000000001" customHeight="1" thickBot="1" x14ac:dyDescent="0.3">
      <c r="A27" s="33">
        <v>2015</v>
      </c>
      <c r="B27" s="12">
        <f>'1'!H7</f>
        <v>260144</v>
      </c>
      <c r="C27" s="12">
        <f>'1'!I7</f>
        <v>124979</v>
      </c>
      <c r="D27" s="12">
        <f>'1'!J7</f>
        <v>135165</v>
      </c>
      <c r="E27" s="13">
        <f>SUM(F27:G27)</f>
        <v>100</v>
      </c>
      <c r="F27" s="13">
        <f>(C27/$B$27)*100</f>
        <v>48.042238145027369</v>
      </c>
      <c r="G27" s="13">
        <f>(D27/$B$27)*100</f>
        <v>51.957761854972631</v>
      </c>
      <c r="H27" s="12">
        <f>(C27/D27)*100</f>
        <v>92.464025450375459</v>
      </c>
    </row>
    <row r="28" spans="1:8" ht="14.25" x14ac:dyDescent="0.25">
      <c r="A28" s="6" t="s">
        <v>20</v>
      </c>
    </row>
    <row r="29" spans="1:8" ht="14.25" x14ac:dyDescent="0.25">
      <c r="A29" s="3" t="s">
        <v>27</v>
      </c>
    </row>
    <row r="30" spans="1:8" ht="14.25" x14ac:dyDescent="0.25">
      <c r="A30" s="3"/>
      <c r="B30" s="30"/>
      <c r="C30" s="30"/>
      <c r="D30" s="30"/>
    </row>
    <row r="31" spans="1:8" ht="20.100000000000001" customHeight="1" x14ac:dyDescent="0.25">
      <c r="A31" s="4" t="s">
        <v>54</v>
      </c>
    </row>
    <row r="32" spans="1:8" s="4" customFormat="1" ht="20.100000000000001" customHeight="1" thickBot="1" x14ac:dyDescent="0.3">
      <c r="A32" s="4" t="s">
        <v>63</v>
      </c>
    </row>
    <row r="33" spans="1:8" s="14" customFormat="1" ht="20.100000000000001" customHeight="1" x14ac:dyDescent="0.25">
      <c r="A33" s="56" t="s">
        <v>43</v>
      </c>
      <c r="B33" s="56" t="s">
        <v>21</v>
      </c>
      <c r="C33" s="56"/>
      <c r="D33" s="56"/>
      <c r="E33" s="56" t="s">
        <v>49</v>
      </c>
      <c r="F33" s="56"/>
      <c r="G33" s="56"/>
      <c r="H33" s="52" t="s">
        <v>24</v>
      </c>
    </row>
    <row r="34" spans="1:8" s="14" customFormat="1" ht="20.100000000000001" customHeight="1" x14ac:dyDescent="0.25">
      <c r="A34" s="57"/>
      <c r="B34" s="7" t="s">
        <v>1</v>
      </c>
      <c r="C34" s="7" t="s">
        <v>3</v>
      </c>
      <c r="D34" s="7" t="s">
        <v>2</v>
      </c>
      <c r="E34" s="7" t="s">
        <v>1</v>
      </c>
      <c r="F34" s="7" t="s">
        <v>3</v>
      </c>
      <c r="G34" s="7" t="s">
        <v>2</v>
      </c>
      <c r="H34" s="54"/>
    </row>
    <row r="35" spans="1:8" ht="20.100000000000001" customHeight="1" x14ac:dyDescent="0.25">
      <c r="A35" s="26">
        <v>2020</v>
      </c>
      <c r="B35" s="10">
        <f>SUM('1'!B8:B11)</f>
        <v>1050365</v>
      </c>
      <c r="C35" s="10">
        <f>SUM('1'!C8:C11)</f>
        <v>513663</v>
      </c>
      <c r="D35" s="10">
        <f>SUM('1'!D8:D11)</f>
        <v>536702</v>
      </c>
      <c r="E35" s="11">
        <f>SUM(F35:G35)</f>
        <v>100</v>
      </c>
      <c r="F35" s="11">
        <f>(C35/B35)*100</f>
        <v>48.903286000580749</v>
      </c>
      <c r="G35" s="11">
        <f>(D35/B35)*100</f>
        <v>51.096713999419251</v>
      </c>
      <c r="H35" s="10">
        <f>(D35/C35)*100</f>
        <v>104.48523642933208</v>
      </c>
    </row>
    <row r="36" spans="1:8" ht="20.100000000000001" customHeight="1" thickBot="1" x14ac:dyDescent="0.3">
      <c r="A36" s="33">
        <v>2015</v>
      </c>
      <c r="B36" s="12">
        <f>SUM('1'!H8:H11)</f>
        <v>1121439</v>
      </c>
      <c r="C36" s="12">
        <f>SUM('1'!I8:I11)</f>
        <v>557167</v>
      </c>
      <c r="D36" s="12">
        <f>SUM('1'!J8:J11)</f>
        <v>564272</v>
      </c>
      <c r="E36" s="13">
        <f>SUM(F36:G36)</f>
        <v>100</v>
      </c>
      <c r="F36" s="13">
        <f>(C36/B36)*100</f>
        <v>49.68321950636637</v>
      </c>
      <c r="G36" s="13">
        <f>(D36/B36)*100</f>
        <v>50.31678049363363</v>
      </c>
      <c r="H36" s="12">
        <f>(D36/C36)*100</f>
        <v>101.27520115153985</v>
      </c>
    </row>
    <row r="37" spans="1:8" ht="14.25" x14ac:dyDescent="0.25">
      <c r="A37" s="6" t="s">
        <v>20</v>
      </c>
    </row>
    <row r="38" spans="1:8" ht="14.25" x14ac:dyDescent="0.25">
      <c r="A38" s="3" t="s">
        <v>27</v>
      </c>
    </row>
    <row r="39" spans="1:8" ht="14.25" x14ac:dyDescent="0.25">
      <c r="A39" s="3"/>
      <c r="B39" s="30"/>
    </row>
    <row r="40" spans="1:8" ht="20.100000000000001" customHeight="1" x14ac:dyDescent="0.25">
      <c r="A40" s="4" t="s">
        <v>55</v>
      </c>
    </row>
    <row r="41" spans="1:8" s="4" customFormat="1" ht="20.100000000000001" customHeight="1" thickBot="1" x14ac:dyDescent="0.3">
      <c r="A41" s="4" t="s">
        <v>64</v>
      </c>
    </row>
    <row r="42" spans="1:8" s="14" customFormat="1" ht="20.100000000000001" customHeight="1" x14ac:dyDescent="0.25">
      <c r="A42" s="56" t="s">
        <v>43</v>
      </c>
      <c r="B42" s="56" t="s">
        <v>21</v>
      </c>
      <c r="C42" s="56"/>
      <c r="D42" s="56"/>
      <c r="E42" s="56" t="s">
        <v>49</v>
      </c>
      <c r="F42" s="56"/>
      <c r="G42" s="56"/>
      <c r="H42" s="52" t="s">
        <v>24</v>
      </c>
    </row>
    <row r="43" spans="1:8" s="14" customFormat="1" ht="20.100000000000001" customHeight="1" x14ac:dyDescent="0.25">
      <c r="A43" s="57"/>
      <c r="B43" s="7" t="s">
        <v>1</v>
      </c>
      <c r="C43" s="7" t="s">
        <v>3</v>
      </c>
      <c r="D43" s="7" t="s">
        <v>2</v>
      </c>
      <c r="E43" s="7" t="s">
        <v>1</v>
      </c>
      <c r="F43" s="7" t="s">
        <v>3</v>
      </c>
      <c r="G43" s="7" t="s">
        <v>2</v>
      </c>
      <c r="H43" s="54"/>
    </row>
    <row r="44" spans="1:8" ht="20.100000000000001" customHeight="1" x14ac:dyDescent="0.25">
      <c r="A44" s="26">
        <v>2020</v>
      </c>
      <c r="B44" s="10">
        <f>SUM('1'!B19:B23)</f>
        <v>234675</v>
      </c>
      <c r="C44" s="10">
        <f>SUM('1'!C19:C23)</f>
        <v>136479</v>
      </c>
      <c r="D44" s="10">
        <f>SUM('1'!D19:D23)</f>
        <v>98196</v>
      </c>
      <c r="E44" s="11">
        <f>SUM(F44:G44)</f>
        <v>100</v>
      </c>
      <c r="F44" s="11">
        <f>(C44/B44)*100</f>
        <v>58.156599552572708</v>
      </c>
      <c r="G44" s="11">
        <f>(D44/B44)*100</f>
        <v>41.843400447427292</v>
      </c>
      <c r="H44" s="10">
        <f>(D44/C44)*100</f>
        <v>71.949530697030312</v>
      </c>
    </row>
    <row r="45" spans="1:8" ht="20.100000000000001" customHeight="1" thickBot="1" x14ac:dyDescent="0.3">
      <c r="A45" s="33">
        <v>2015</v>
      </c>
      <c r="B45" s="12">
        <f>SUM('1'!H19:H23)</f>
        <v>195438</v>
      </c>
      <c r="C45" s="12">
        <f>SUM('1'!I19:I23)</f>
        <v>112990</v>
      </c>
      <c r="D45" s="12">
        <f>SUM('1'!J19:J23)</f>
        <v>82448</v>
      </c>
      <c r="E45" s="13">
        <f>SUM(F45:G45)</f>
        <v>100</v>
      </c>
      <c r="F45" s="13">
        <f>(C45/B45)*100</f>
        <v>57.81373120887443</v>
      </c>
      <c r="G45" s="13">
        <f>(D45/B45)*100</f>
        <v>42.186268791125578</v>
      </c>
      <c r="H45" s="12">
        <f>(D45/C45)*100</f>
        <v>72.969289317638726</v>
      </c>
    </row>
    <row r="46" spans="1:8" ht="14.25" x14ac:dyDescent="0.25">
      <c r="A46" s="6" t="s">
        <v>20</v>
      </c>
    </row>
    <row r="47" spans="1:8" ht="14.25" x14ac:dyDescent="0.25">
      <c r="A47" s="3" t="s">
        <v>27</v>
      </c>
    </row>
    <row r="48" spans="1:8" ht="20.100000000000001" customHeight="1" x14ac:dyDescent="0.25">
      <c r="B48" s="30"/>
      <c r="C48" s="41"/>
    </row>
    <row r="49" spans="1:10" ht="20.100000000000001" customHeight="1" x14ac:dyDescent="0.25">
      <c r="A49" s="4" t="s">
        <v>56</v>
      </c>
      <c r="B49" s="41"/>
      <c r="C49" s="30"/>
    </row>
    <row r="50" spans="1:10" s="4" customFormat="1" ht="20.100000000000001" customHeight="1" x14ac:dyDescent="0.25">
      <c r="A50" s="4" t="s">
        <v>65</v>
      </c>
    </row>
    <row r="51" spans="1:10" s="4" customFormat="1" ht="20.100000000000001" customHeight="1" thickBot="1" x14ac:dyDescent="0.3">
      <c r="A51" s="4" t="s">
        <v>62</v>
      </c>
    </row>
    <row r="52" spans="1:10" s="14" customFormat="1" ht="20.100000000000001" customHeight="1" x14ac:dyDescent="0.25">
      <c r="A52" s="23" t="s">
        <v>43</v>
      </c>
      <c r="B52" s="23" t="s">
        <v>21</v>
      </c>
      <c r="C52" s="23" t="s">
        <v>22</v>
      </c>
      <c r="D52" s="16"/>
      <c r="E52" s="16"/>
      <c r="F52" s="16"/>
      <c r="G52" s="16"/>
      <c r="H52" s="16"/>
    </row>
    <row r="53" spans="1:10" ht="20.100000000000001" customHeight="1" x14ac:dyDescent="0.25">
      <c r="A53" s="26">
        <v>2020</v>
      </c>
      <c r="B53" s="34">
        <f>SUM('1'!C10:C16)</f>
        <v>809555</v>
      </c>
      <c r="C53" s="29">
        <f>(B53/'1'!C6)*100</f>
        <v>54.515010979701863</v>
      </c>
      <c r="D53" s="34"/>
      <c r="E53" s="29"/>
      <c r="F53" s="29"/>
      <c r="G53" s="29"/>
      <c r="H53" s="34"/>
    </row>
    <row r="54" spans="1:10" ht="20.100000000000001" customHeight="1" thickBot="1" x14ac:dyDescent="0.3">
      <c r="A54" s="33">
        <v>2015</v>
      </c>
      <c r="B54" s="12">
        <f>SUM('1'!I10:I16)</f>
        <v>862193</v>
      </c>
      <c r="C54" s="13">
        <f>(B54/'1'!I6)*100</f>
        <v>58.182180128687442</v>
      </c>
      <c r="D54" s="34"/>
      <c r="E54" s="29"/>
      <c r="F54" s="29"/>
      <c r="G54" s="29"/>
      <c r="H54" s="34"/>
    </row>
    <row r="55" spans="1:10" ht="14.25" x14ac:dyDescent="0.25">
      <c r="A55" s="6" t="s">
        <v>20</v>
      </c>
    </row>
    <row r="56" spans="1:10" ht="14.25" x14ac:dyDescent="0.25">
      <c r="A56" s="3" t="s">
        <v>27</v>
      </c>
    </row>
    <row r="57" spans="1:10" ht="20.100000000000001" hidden="1" customHeight="1" x14ac:dyDescent="0.25"/>
    <row r="58" spans="1:10" ht="20.100000000000001" hidden="1" customHeight="1" x14ac:dyDescent="0.25">
      <c r="A58" s="1" t="s">
        <v>42</v>
      </c>
    </row>
    <row r="59" spans="1:10" s="4" customFormat="1" ht="20.100000000000001" hidden="1" customHeight="1" thickBot="1" x14ac:dyDescent="0.3">
      <c r="A59" s="4" t="s">
        <v>45</v>
      </c>
    </row>
    <row r="60" spans="1:10" s="4" customFormat="1" ht="20.100000000000001" hidden="1" customHeight="1" x14ac:dyDescent="0.25">
      <c r="A60" s="53" t="s">
        <v>43</v>
      </c>
      <c r="B60" s="55" t="s">
        <v>1</v>
      </c>
      <c r="C60" s="55"/>
      <c r="D60" s="55"/>
      <c r="E60" s="55" t="s">
        <v>2</v>
      </c>
      <c r="F60" s="55"/>
      <c r="G60" s="55"/>
      <c r="H60" s="55" t="s">
        <v>3</v>
      </c>
      <c r="I60" s="55"/>
      <c r="J60" s="55"/>
    </row>
    <row r="61" spans="1:10" s="14" customFormat="1" ht="45" hidden="1" x14ac:dyDescent="0.25">
      <c r="A61" s="54"/>
      <c r="B61" s="22" t="s">
        <v>46</v>
      </c>
      <c r="C61" s="22" t="s">
        <v>47</v>
      </c>
      <c r="D61" s="22" t="s">
        <v>48</v>
      </c>
      <c r="E61" s="22" t="s">
        <v>46</v>
      </c>
      <c r="F61" s="22" t="s">
        <v>47</v>
      </c>
      <c r="G61" s="22" t="s">
        <v>48</v>
      </c>
      <c r="H61" s="22" t="s">
        <v>46</v>
      </c>
      <c r="I61" s="22" t="s">
        <v>47</v>
      </c>
      <c r="J61" s="22" t="s">
        <v>48</v>
      </c>
    </row>
    <row r="62" spans="1:10" ht="20.100000000000001" hidden="1" customHeight="1" x14ac:dyDescent="0.25">
      <c r="A62" s="26">
        <v>2020</v>
      </c>
      <c r="B62" s="34">
        <f>SUM('1'!B19:B23)</f>
        <v>234675</v>
      </c>
      <c r="C62" s="34">
        <f>SUM('1'!B7:B9)</f>
        <v>825958</v>
      </c>
      <c r="D62" s="29">
        <f>(B62/C62)*100</f>
        <v>28.412461650592402</v>
      </c>
      <c r="E62" s="34">
        <f>SUM('1'!C19:C23)</f>
        <v>136479</v>
      </c>
      <c r="F62" s="34">
        <f>SUM('1'!C7:C9)</f>
        <v>398708</v>
      </c>
      <c r="G62" s="29">
        <f>(E62/F62)*100</f>
        <v>34.230313913942034</v>
      </c>
      <c r="H62" s="34" t="e">
        <f>SUM('1'!#REF!)</f>
        <v>#REF!</v>
      </c>
      <c r="I62" s="34" t="e">
        <f>SUM('1'!#REF!)</f>
        <v>#REF!</v>
      </c>
      <c r="J62" s="29" t="e">
        <f>(H62/I62)*100</f>
        <v>#REF!</v>
      </c>
    </row>
    <row r="63" spans="1:10" ht="20.100000000000001" hidden="1" customHeight="1" thickBot="1" x14ac:dyDescent="0.3">
      <c r="A63" s="33">
        <v>2015</v>
      </c>
      <c r="B63" s="12">
        <f>SUM('1'!H19:H23)</f>
        <v>195438</v>
      </c>
      <c r="C63" s="12">
        <f>SUM('1'!H7:H9)</f>
        <v>777111</v>
      </c>
      <c r="D63" s="13">
        <f>(B63/C63)*100</f>
        <v>25.149302995324991</v>
      </c>
      <c r="E63" s="12">
        <f>SUM('1'!H19:H23)</f>
        <v>195438</v>
      </c>
      <c r="F63" s="12" t="e">
        <f>SUM('1'!#REF!)</f>
        <v>#REF!</v>
      </c>
      <c r="G63" s="13" t="e">
        <f>(E63/F63)*100</f>
        <v>#REF!</v>
      </c>
      <c r="H63" s="12">
        <f>SUM('1'!I19:I23)</f>
        <v>112990</v>
      </c>
      <c r="I63" s="12">
        <f>SUM('1'!I7:I9)</f>
        <v>375579</v>
      </c>
      <c r="J63" s="13">
        <f>(H63/I63)*100</f>
        <v>30.084216636180404</v>
      </c>
    </row>
    <row r="64" spans="1:10" ht="14.25" hidden="1" x14ac:dyDescent="0.25">
      <c r="A64" s="6" t="s">
        <v>20</v>
      </c>
    </row>
    <row r="65" spans="1:2" ht="14.25" hidden="1" x14ac:dyDescent="0.25">
      <c r="A65" s="3" t="s">
        <v>27</v>
      </c>
    </row>
    <row r="66" spans="1:2" ht="20.100000000000001" hidden="1" customHeight="1" x14ac:dyDescent="0.25"/>
    <row r="67" spans="1:2" ht="20.100000000000001" customHeight="1" x14ac:dyDescent="0.25">
      <c r="B67" s="30"/>
    </row>
    <row r="71" spans="1:2" ht="20.100000000000001" customHeight="1" x14ac:dyDescent="0.25">
      <c r="B71" s="30"/>
    </row>
  </sheetData>
  <mergeCells count="21">
    <mergeCell ref="A33:A34"/>
    <mergeCell ref="B33:D33"/>
    <mergeCell ref="B3:E3"/>
    <mergeCell ref="F3:I3"/>
    <mergeCell ref="B14:D14"/>
    <mergeCell ref="E14:G14"/>
    <mergeCell ref="A3:A4"/>
    <mergeCell ref="A24:A25"/>
    <mergeCell ref="B24:D24"/>
    <mergeCell ref="E24:G24"/>
    <mergeCell ref="H24:H25"/>
    <mergeCell ref="E33:G33"/>
    <mergeCell ref="H33:H34"/>
    <mergeCell ref="A60:A61"/>
    <mergeCell ref="B60:D60"/>
    <mergeCell ref="E60:G60"/>
    <mergeCell ref="H60:J60"/>
    <mergeCell ref="A42:A43"/>
    <mergeCell ref="B42:D42"/>
    <mergeCell ref="E42:G42"/>
    <mergeCell ref="H42:H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6499A-215B-4B45-8BB2-EADE7D18ECBC}">
  <sheetPr>
    <tabColor rgb="FF00B050"/>
  </sheetPr>
  <dimension ref="A1:J29"/>
  <sheetViews>
    <sheetView showGridLines="0" zoomScaleNormal="100" workbookViewId="0">
      <selection activeCell="G9" sqref="G9"/>
    </sheetView>
  </sheetViews>
  <sheetFormatPr defaultRowHeight="15" x14ac:dyDescent="0.25"/>
  <cols>
    <col min="1" max="1" width="29.140625" customWidth="1"/>
    <col min="2" max="2" width="14.7109375" style="47" customWidth="1"/>
    <col min="3" max="4" width="14.7109375" customWidth="1"/>
    <col min="5" max="5" width="14.7109375" style="47" customWidth="1"/>
    <col min="6" max="8" width="14.7109375" customWidth="1"/>
    <col min="10" max="10" width="11.28515625" bestFit="1" customWidth="1"/>
  </cols>
  <sheetData>
    <row r="1" spans="1:10" s="1" customFormat="1" ht="20.100000000000001" customHeight="1" x14ac:dyDescent="0.25">
      <c r="A1" s="4" t="s">
        <v>57</v>
      </c>
      <c r="B1" s="4"/>
      <c r="E1" s="4"/>
    </row>
    <row r="2" spans="1:10" s="4" customFormat="1" ht="20.100000000000001" customHeight="1" x14ac:dyDescent="0.25">
      <c r="A2" s="4" t="s">
        <v>61</v>
      </c>
    </row>
    <row r="3" spans="1:10" s="4" customFormat="1" ht="20.100000000000001" customHeight="1" thickBot="1" x14ac:dyDescent="0.3">
      <c r="A3" s="4" t="s">
        <v>62</v>
      </c>
    </row>
    <row r="4" spans="1:10" s="14" customFormat="1" ht="20.100000000000001" customHeight="1" x14ac:dyDescent="0.25">
      <c r="A4" s="56" t="s">
        <v>34</v>
      </c>
      <c r="B4" s="56" t="s">
        <v>21</v>
      </c>
      <c r="C4" s="56"/>
      <c r="D4" s="56"/>
      <c r="E4" s="56" t="s">
        <v>35</v>
      </c>
      <c r="F4" s="56"/>
      <c r="G4" s="56"/>
      <c r="H4" s="52" t="s">
        <v>24</v>
      </c>
    </row>
    <row r="5" spans="1:10" s="14" customFormat="1" ht="20.100000000000001" customHeight="1" x14ac:dyDescent="0.25">
      <c r="A5" s="57"/>
      <c r="B5" s="7" t="s">
        <v>1</v>
      </c>
      <c r="C5" s="7" t="s">
        <v>3</v>
      </c>
      <c r="D5" s="7" t="s">
        <v>2</v>
      </c>
      <c r="E5" s="7" t="s">
        <v>1</v>
      </c>
      <c r="F5" s="7" t="s">
        <v>3</v>
      </c>
      <c r="G5" s="7" t="s">
        <v>2</v>
      </c>
      <c r="H5" s="54"/>
    </row>
    <row r="6" spans="1:10" s="26" customFormat="1" ht="20.100000000000001" customHeight="1" x14ac:dyDescent="0.25">
      <c r="A6" s="36">
        <v>2020</v>
      </c>
      <c r="B6" s="14"/>
      <c r="E6" s="14"/>
    </row>
    <row r="7" spans="1:10" s="4" customFormat="1" ht="20.100000000000001" customHeight="1" x14ac:dyDescent="0.25">
      <c r="A7" s="4" t="s">
        <v>23</v>
      </c>
      <c r="B7" s="8">
        <f>'1'!B6</f>
        <v>2950493</v>
      </c>
      <c r="C7" s="8">
        <f>'1'!C6</f>
        <v>1485013</v>
      </c>
      <c r="D7" s="8">
        <f>'1'!D6</f>
        <v>1465480</v>
      </c>
      <c r="E7" s="8"/>
      <c r="F7" s="8"/>
      <c r="G7" s="8"/>
      <c r="H7" s="8">
        <f>(D7/C7)*100</f>
        <v>98.684657979425097</v>
      </c>
    </row>
    <row r="8" spans="1:10" s="1" customFormat="1" ht="20.100000000000001" customHeight="1" x14ac:dyDescent="0.25">
      <c r="A8" s="25" t="s">
        <v>41</v>
      </c>
      <c r="B8" s="8">
        <f>SUM('1'!B7:B9)</f>
        <v>825958</v>
      </c>
      <c r="C8" s="10">
        <f>SUM('1'!C7:C9)</f>
        <v>398708</v>
      </c>
      <c r="D8" s="10">
        <f>SUM('1'!D7:D9)</f>
        <v>427250</v>
      </c>
      <c r="E8" s="50">
        <f t="shared" ref="E8:E13" si="0">(B8/$B$7)*100</f>
        <v>27.993897968915704</v>
      </c>
      <c r="F8" s="11">
        <f t="shared" ref="F8:F13" si="1">(C8/$C$7)*100</f>
        <v>26.848788529123986</v>
      </c>
      <c r="G8" s="11">
        <f t="shared" ref="G8:G13" si="2">SUM(D8/$D$7)*100</f>
        <v>29.154270273221062</v>
      </c>
      <c r="H8" s="10">
        <f t="shared" ref="H8:H13" si="3">(D8/C8)*100</f>
        <v>107.15862235019111</v>
      </c>
    </row>
    <row r="9" spans="1:10" s="1" customFormat="1" ht="20.100000000000001" customHeight="1" x14ac:dyDescent="0.25">
      <c r="A9" s="25" t="s">
        <v>36</v>
      </c>
      <c r="B9" s="8">
        <f>SUM('1'!B8:B11)</f>
        <v>1050365</v>
      </c>
      <c r="C9" s="10">
        <f>SUM('1'!C8:C11)</f>
        <v>513663</v>
      </c>
      <c r="D9" s="10">
        <f>SUM('1'!D8:D11)</f>
        <v>536702</v>
      </c>
      <c r="E9" s="50">
        <f t="shared" si="0"/>
        <v>35.599643856128452</v>
      </c>
      <c r="F9" s="11">
        <f t="shared" si="1"/>
        <v>34.589798203786771</v>
      </c>
      <c r="G9" s="11">
        <f t="shared" si="2"/>
        <v>36.62294947730436</v>
      </c>
      <c r="H9" s="10">
        <f t="shared" si="3"/>
        <v>104.48523642933208</v>
      </c>
    </row>
    <row r="10" spans="1:10" s="1" customFormat="1" ht="20.100000000000001" customHeight="1" x14ac:dyDescent="0.25">
      <c r="A10" s="25" t="s">
        <v>37</v>
      </c>
      <c r="B10" s="8">
        <f>SUM('1'!B10:B16)</f>
        <v>1624052</v>
      </c>
      <c r="C10" s="10">
        <f>SUM('1'!C10:C16)</f>
        <v>809555</v>
      </c>
      <c r="D10" s="10">
        <f>SUM('1'!D10:D16)</f>
        <v>814497</v>
      </c>
      <c r="E10" s="50">
        <f t="shared" si="0"/>
        <v>55.043411389215294</v>
      </c>
      <c r="F10" s="11">
        <f t="shared" si="1"/>
        <v>54.515010979701863</v>
      </c>
      <c r="G10" s="11">
        <f t="shared" si="2"/>
        <v>55.578854709719685</v>
      </c>
      <c r="H10" s="10">
        <f t="shared" si="3"/>
        <v>100.61045883232147</v>
      </c>
    </row>
    <row r="11" spans="1:10" s="1" customFormat="1" ht="20.100000000000001" customHeight="1" x14ac:dyDescent="0.25">
      <c r="A11" s="25" t="s">
        <v>38</v>
      </c>
      <c r="B11" s="8">
        <f>SUM('1'!B10:B19)</f>
        <v>1984173</v>
      </c>
      <c r="C11" s="10">
        <f>SUM('1'!C10:C19)</f>
        <v>1001372</v>
      </c>
      <c r="D11" s="10">
        <f>SUM('1'!D10:D19)</f>
        <v>982801</v>
      </c>
      <c r="E11" s="50">
        <f t="shared" si="0"/>
        <v>67.248863156089513</v>
      </c>
      <c r="F11" s="11">
        <f t="shared" si="1"/>
        <v>67.43186759981225</v>
      </c>
      <c r="G11" s="11">
        <f t="shared" si="2"/>
        <v>67.0634194939542</v>
      </c>
      <c r="H11" s="10">
        <f t="shared" si="3"/>
        <v>98.145444450214299</v>
      </c>
    </row>
    <row r="12" spans="1:10" s="1" customFormat="1" ht="20.100000000000001" customHeight="1" x14ac:dyDescent="0.25">
      <c r="A12" s="25" t="s">
        <v>39</v>
      </c>
      <c r="B12" s="8">
        <f>SUM('1'!B19:B23)</f>
        <v>234675</v>
      </c>
      <c r="C12" s="10">
        <f>SUM('1'!C19:C23)</f>
        <v>136479</v>
      </c>
      <c r="D12" s="10">
        <f>SUM('1'!D19:D23)</f>
        <v>98196</v>
      </c>
      <c r="E12" s="50">
        <f t="shared" si="0"/>
        <v>7.9537555249241398</v>
      </c>
      <c r="F12" s="11">
        <f t="shared" si="1"/>
        <v>9.1904245956096009</v>
      </c>
      <c r="G12" s="11">
        <f t="shared" si="2"/>
        <v>6.7006032153287656</v>
      </c>
      <c r="H12" s="10">
        <f t="shared" si="3"/>
        <v>71.949530697030312</v>
      </c>
    </row>
    <row r="13" spans="1:10" s="1" customFormat="1" ht="20.100000000000001" customHeight="1" x14ac:dyDescent="0.25">
      <c r="A13" s="25" t="s">
        <v>40</v>
      </c>
      <c r="B13" s="8">
        <f>SUM('1'!B20:B23)</f>
        <v>140362</v>
      </c>
      <c r="C13" s="10">
        <f>SUM('1'!C20:C23)</f>
        <v>84933</v>
      </c>
      <c r="D13" s="10">
        <f>SUM('1'!D20:D23)</f>
        <v>55429</v>
      </c>
      <c r="E13" s="50">
        <f t="shared" si="0"/>
        <v>4.7572388749947887</v>
      </c>
      <c r="F13" s="11">
        <f t="shared" si="1"/>
        <v>5.7193438710637547</v>
      </c>
      <c r="G13" s="11">
        <f t="shared" si="2"/>
        <v>3.7823102328247398</v>
      </c>
      <c r="H13" s="10">
        <f t="shared" si="3"/>
        <v>65.262030070761654</v>
      </c>
    </row>
    <row r="15" spans="1:10" s="26" customFormat="1" ht="20.100000000000001" customHeight="1" x14ac:dyDescent="0.25">
      <c r="A15" s="36">
        <v>2015</v>
      </c>
      <c r="B15" s="14"/>
      <c r="E15" s="14"/>
    </row>
    <row r="16" spans="1:10" s="4" customFormat="1" ht="20.100000000000001" customHeight="1" x14ac:dyDescent="0.25">
      <c r="A16" s="4" t="s">
        <v>23</v>
      </c>
      <c r="B16" s="8">
        <f>'1'!H6</f>
        <v>2919657</v>
      </c>
      <c r="C16" s="8">
        <f>'1'!I6</f>
        <v>1481885</v>
      </c>
      <c r="D16" s="8">
        <f>'1'!J6</f>
        <v>1437772</v>
      </c>
      <c r="E16" s="8"/>
      <c r="F16" s="8"/>
      <c r="G16" s="8"/>
      <c r="H16" s="8">
        <f t="shared" ref="H16:H22" si="4">(D16/C16)*100</f>
        <v>97.023183310445816</v>
      </c>
      <c r="J16" s="37"/>
    </row>
    <row r="17" spans="1:10" s="1" customFormat="1" ht="20.100000000000001" customHeight="1" x14ac:dyDescent="0.25">
      <c r="A17" s="25" t="s">
        <v>41</v>
      </c>
      <c r="B17" s="8">
        <f>SUM('1'!H7:H9)</f>
        <v>777111</v>
      </c>
      <c r="C17" s="10">
        <f>SUM('1'!I7:I9)</f>
        <v>375579</v>
      </c>
      <c r="D17" s="10">
        <f>SUM('1'!J7:J9)</f>
        <v>401532</v>
      </c>
      <c r="E17" s="50">
        <f t="shared" ref="E17:E22" si="5">(B17/$B$16)*100</f>
        <v>26.616516940174822</v>
      </c>
      <c r="F17" s="11">
        <f t="shared" ref="F17:F22" si="6">(C17/$C$16)*100</f>
        <v>25.344679242991191</v>
      </c>
      <c r="G17" s="11">
        <f t="shared" ref="G17:G22" si="7">(D17/$D$16)*100</f>
        <v>27.927376524233328</v>
      </c>
      <c r="H17" s="10">
        <f t="shared" si="4"/>
        <v>106.91013075810949</v>
      </c>
      <c r="J17" s="35"/>
    </row>
    <row r="18" spans="1:10" s="1" customFormat="1" ht="20.100000000000001" customHeight="1" x14ac:dyDescent="0.25">
      <c r="A18" s="25" t="s">
        <v>36</v>
      </c>
      <c r="B18" s="8">
        <f>SUM('1'!H8:H11)</f>
        <v>1121439</v>
      </c>
      <c r="C18" s="10">
        <f>SUM('1'!I8:I11)</f>
        <v>557167</v>
      </c>
      <c r="D18" s="10">
        <f>SUM('1'!J8:J11)</f>
        <v>564272</v>
      </c>
      <c r="E18" s="50">
        <f t="shared" si="5"/>
        <v>38.409957060024517</v>
      </c>
      <c r="F18" s="11">
        <f t="shared" si="6"/>
        <v>37.598531599955464</v>
      </c>
      <c r="G18" s="11">
        <f t="shared" si="7"/>
        <v>39.246278269433539</v>
      </c>
      <c r="H18" s="10">
        <f t="shared" si="4"/>
        <v>101.27520115153985</v>
      </c>
    </row>
    <row r="19" spans="1:10" s="1" customFormat="1" ht="20.100000000000001" customHeight="1" x14ac:dyDescent="0.25">
      <c r="A19" s="25" t="s">
        <v>37</v>
      </c>
      <c r="B19" s="8">
        <f>SUM('1'!H10:H16)</f>
        <v>1698272</v>
      </c>
      <c r="C19" s="10">
        <f>SUM('1'!I10:I16)</f>
        <v>862193</v>
      </c>
      <c r="D19" s="10">
        <f>SUM('1'!J10:J16)</f>
        <v>836079</v>
      </c>
      <c r="E19" s="50">
        <f t="shared" si="5"/>
        <v>58.166832610816954</v>
      </c>
      <c r="F19" s="11">
        <f t="shared" si="6"/>
        <v>58.182180128687442</v>
      </c>
      <c r="G19" s="11">
        <f t="shared" si="7"/>
        <v>58.151014208094189</v>
      </c>
      <c r="H19" s="10">
        <f t="shared" si="4"/>
        <v>96.971211782048798</v>
      </c>
    </row>
    <row r="20" spans="1:10" s="1" customFormat="1" ht="20.100000000000001" customHeight="1" x14ac:dyDescent="0.25">
      <c r="A20" s="25" t="s">
        <v>38</v>
      </c>
      <c r="B20" s="8">
        <f>SUM('1'!H10:H19)</f>
        <v>2025873</v>
      </c>
      <c r="C20" s="10">
        <f>SUM('1'!I10:I19)</f>
        <v>1036175</v>
      </c>
      <c r="D20" s="10">
        <f>SUM('1'!J10:J19)</f>
        <v>989698</v>
      </c>
      <c r="E20" s="50">
        <f t="shared" si="5"/>
        <v>69.387362967636264</v>
      </c>
      <c r="F20" s="11">
        <f t="shared" si="6"/>
        <v>69.922767286260395</v>
      </c>
      <c r="G20" s="11">
        <f t="shared" si="7"/>
        <v>68.835531642012782</v>
      </c>
      <c r="H20" s="10">
        <f t="shared" si="4"/>
        <v>95.514560764349653</v>
      </c>
    </row>
    <row r="21" spans="1:10" s="1" customFormat="1" ht="20.100000000000001" customHeight="1" x14ac:dyDescent="0.25">
      <c r="A21" s="25" t="s">
        <v>39</v>
      </c>
      <c r="B21" s="8">
        <f>SUM('1'!H19:H23)</f>
        <v>195438</v>
      </c>
      <c r="C21" s="10">
        <f>SUM('1'!I19:I23)</f>
        <v>112990</v>
      </c>
      <c r="D21" s="10">
        <f>SUM('1'!J19:J23)</f>
        <v>82448</v>
      </c>
      <c r="E21" s="50">
        <f t="shared" si="5"/>
        <v>6.6938684920865699</v>
      </c>
      <c r="F21" s="11">
        <f t="shared" si="6"/>
        <v>7.6247482092065182</v>
      </c>
      <c r="G21" s="11">
        <f t="shared" si="7"/>
        <v>5.7344279899733754</v>
      </c>
      <c r="H21" s="10">
        <f t="shared" si="4"/>
        <v>72.969289317638726</v>
      </c>
    </row>
    <row r="22" spans="1:10" s="1" customFormat="1" ht="20.100000000000001" customHeight="1" thickBot="1" x14ac:dyDescent="0.3">
      <c r="A22" s="27" t="s">
        <v>40</v>
      </c>
      <c r="B22" s="46">
        <f>SUM('1'!H20:H23)</f>
        <v>116673</v>
      </c>
      <c r="C22" s="12">
        <f>SUM('1'!I20:I23)</f>
        <v>70131</v>
      </c>
      <c r="D22" s="12">
        <f>SUM('1'!J20:J23)</f>
        <v>46542</v>
      </c>
      <c r="E22" s="51">
        <f t="shared" si="5"/>
        <v>3.9961200921889111</v>
      </c>
      <c r="F22" s="13">
        <f t="shared" si="6"/>
        <v>4.7325534707484049</v>
      </c>
      <c r="G22" s="13">
        <f t="shared" si="7"/>
        <v>3.2370918337538912</v>
      </c>
      <c r="H22" s="13">
        <f t="shared" si="4"/>
        <v>66.364375240621115</v>
      </c>
    </row>
    <row r="23" spans="1:10" s="1" customFormat="1" x14ac:dyDescent="0.25">
      <c r="A23" s="6" t="s">
        <v>20</v>
      </c>
      <c r="B23" s="4"/>
      <c r="E23" s="4"/>
    </row>
    <row r="24" spans="1:10" s="1" customFormat="1" x14ac:dyDescent="0.25">
      <c r="A24" s="3" t="s">
        <v>27</v>
      </c>
      <c r="B24" s="4"/>
      <c r="E24" s="4"/>
    </row>
    <row r="25" spans="1:10" x14ac:dyDescent="0.25">
      <c r="D25" s="32"/>
      <c r="E25" s="49"/>
    </row>
    <row r="26" spans="1:10" x14ac:dyDescent="0.25">
      <c r="D26" s="32"/>
      <c r="E26" s="49"/>
    </row>
    <row r="28" spans="1:10" x14ac:dyDescent="0.25">
      <c r="B28" s="48"/>
    </row>
    <row r="29" spans="1:10" x14ac:dyDescent="0.25">
      <c r="B29" s="49"/>
    </row>
  </sheetData>
  <mergeCells count="4">
    <mergeCell ref="A4:A5"/>
    <mergeCell ref="B4:D4"/>
    <mergeCell ref="E4:G4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2-4</vt:lpstr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JOMIL</dc:creator>
  <cp:lastModifiedBy>HP</cp:lastModifiedBy>
  <dcterms:created xsi:type="dcterms:W3CDTF">2022-08-19T10:46:17Z</dcterms:created>
  <dcterms:modified xsi:type="dcterms:W3CDTF">2023-02-28T04:46:58Z</dcterms:modified>
</cp:coreProperties>
</file>