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ocuments\JN FILES\2024 ACTIVITIES\Civil Registration\Special Release\2022 Birth Registration\LP 2022 SR\"/>
    </mc:Choice>
  </mc:AlternateContent>
  <xr:revisionPtr revIDLastSave="0" documentId="13_ncr:1_{50174E84-1BCC-4421-B5A2-F0CA26F3461A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Table 1" sheetId="4" r:id="rId1"/>
    <sheet name="Table 2" sheetId="36" r:id="rId2"/>
    <sheet name="Table 3" sheetId="37" r:id="rId3"/>
    <sheet name="Table 4" sheetId="29" r:id="rId4"/>
    <sheet name="Table 5" sheetId="35" r:id="rId5"/>
    <sheet name="Table 6" sheetId="26" r:id="rId6"/>
    <sheet name="Table 7" sheetId="3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4" l="1"/>
  <c r="E7" i="34"/>
  <c r="G7" i="34"/>
  <c r="I7" i="34"/>
  <c r="L7" i="34"/>
  <c r="N7" i="34"/>
  <c r="C9" i="34"/>
  <c r="J9" i="34"/>
  <c r="O9" i="34" s="1"/>
  <c r="C10" i="34"/>
  <c r="H10" i="34" s="1"/>
  <c r="J10" i="34"/>
  <c r="O10" i="34" s="1"/>
  <c r="C11" i="34"/>
  <c r="H11" i="34" s="1"/>
  <c r="J11" i="34"/>
  <c r="O11" i="34" s="1"/>
  <c r="C12" i="34"/>
  <c r="F12" i="34" s="1"/>
  <c r="J12" i="34"/>
  <c r="M12" i="34" s="1"/>
  <c r="C13" i="34"/>
  <c r="F13" i="34" s="1"/>
  <c r="J13" i="34"/>
  <c r="M13" i="34" s="1"/>
  <c r="C14" i="34"/>
  <c r="F14" i="34" s="1"/>
  <c r="J14" i="34"/>
  <c r="M14" i="34" s="1"/>
  <c r="O14" i="34"/>
  <c r="M11" i="34" l="1"/>
  <c r="H12" i="34"/>
  <c r="H14" i="34"/>
  <c r="F11" i="34"/>
  <c r="M9" i="34"/>
  <c r="O12" i="34"/>
  <c r="M10" i="34"/>
  <c r="O13" i="34"/>
  <c r="H13" i="34"/>
  <c r="H9" i="34"/>
  <c r="F10" i="34"/>
  <c r="F9" i="34"/>
  <c r="B9" i="37"/>
  <c r="B10" i="37"/>
  <c r="B11" i="37"/>
  <c r="B12" i="37"/>
  <c r="B13" i="37"/>
  <c r="B8" i="37"/>
  <c r="B9" i="36" l="1"/>
  <c r="B10" i="36"/>
  <c r="B11" i="36"/>
  <c r="B12" i="36"/>
  <c r="B13" i="36"/>
  <c r="B14" i="36"/>
  <c r="B15" i="36"/>
  <c r="B16" i="36"/>
  <c r="B17" i="36"/>
  <c r="B18" i="36"/>
  <c r="B19" i="36"/>
  <c r="B8" i="36"/>
  <c r="E6" i="36"/>
  <c r="C5" i="4"/>
  <c r="C12" i="4" s="1"/>
  <c r="D5" i="4"/>
  <c r="D12" i="4" s="1"/>
  <c r="E5" i="4"/>
  <c r="E12" i="4" s="1"/>
  <c r="F5" i="4"/>
  <c r="F12" i="4" s="1"/>
  <c r="G5" i="4"/>
  <c r="G12" i="4" s="1"/>
  <c r="H5" i="4"/>
  <c r="H12" i="4" s="1"/>
  <c r="I5" i="4"/>
  <c r="I12" i="4" s="1"/>
  <c r="J5" i="4"/>
  <c r="J12" i="4" s="1"/>
  <c r="K5" i="4"/>
  <c r="K12" i="4" s="1"/>
  <c r="B12" i="4"/>
  <c r="C9" i="4" l="1"/>
  <c r="F9" i="4"/>
  <c r="F10" i="4" s="1"/>
  <c r="B6" i="37"/>
  <c r="J9" i="4"/>
  <c r="J10" i="4" s="1"/>
  <c r="I9" i="4" l="1"/>
  <c r="I10" i="4" s="1"/>
  <c r="E9" i="4"/>
  <c r="E10" i="4" s="1"/>
  <c r="D9" i="4"/>
  <c r="D10" i="4" s="1"/>
  <c r="K9" i="4"/>
  <c r="K10" i="4" s="1"/>
  <c r="H9" i="4"/>
  <c r="H10" i="4" s="1"/>
  <c r="G9" i="4"/>
  <c r="G10" i="4" s="1"/>
  <c r="C10" i="4"/>
  <c r="C11" i="37" l="1"/>
  <c r="H6" i="37"/>
  <c r="I13" i="37" s="1"/>
  <c r="E6" i="37"/>
  <c r="F13" i="37" s="1"/>
  <c r="B6" i="36"/>
  <c r="H6" i="36"/>
  <c r="I17" i="36" l="1"/>
  <c r="C19" i="36"/>
  <c r="F16" i="36"/>
  <c r="F11" i="36"/>
  <c r="C10" i="37"/>
  <c r="F19" i="36"/>
  <c r="F10" i="36"/>
  <c r="C12" i="37"/>
  <c r="C9" i="37"/>
  <c r="C13" i="37"/>
  <c r="C8" i="37"/>
  <c r="F8" i="37"/>
  <c r="F9" i="37"/>
  <c r="F10" i="37"/>
  <c r="F11" i="37"/>
  <c r="F12" i="37"/>
  <c r="I8" i="37"/>
  <c r="I9" i="37"/>
  <c r="I10" i="37"/>
  <c r="I11" i="37"/>
  <c r="I12" i="37"/>
  <c r="F18" i="36"/>
  <c r="F14" i="36"/>
  <c r="F15" i="36"/>
  <c r="I8" i="36"/>
  <c r="C10" i="36"/>
  <c r="I12" i="36"/>
  <c r="C14" i="36"/>
  <c r="I16" i="36"/>
  <c r="C18" i="36"/>
  <c r="C9" i="36"/>
  <c r="I11" i="36"/>
  <c r="C13" i="36"/>
  <c r="I15" i="36"/>
  <c r="C17" i="36"/>
  <c r="I19" i="36"/>
  <c r="C8" i="36"/>
  <c r="F9" i="36"/>
  <c r="I10" i="36"/>
  <c r="C12" i="36"/>
  <c r="F13" i="36"/>
  <c r="I14" i="36"/>
  <c r="C16" i="36"/>
  <c r="F17" i="36"/>
  <c r="I18" i="36"/>
  <c r="F8" i="36"/>
  <c r="I9" i="36"/>
  <c r="C11" i="36"/>
  <c r="F12" i="36"/>
  <c r="I13" i="36"/>
  <c r="C15" i="36"/>
  <c r="C14" i="35"/>
  <c r="C13" i="35"/>
  <c r="C12" i="35"/>
  <c r="C11" i="35"/>
  <c r="C10" i="35"/>
  <c r="C9" i="35"/>
  <c r="C8" i="35"/>
  <c r="C7" i="35"/>
  <c r="I5" i="35"/>
  <c r="J14" i="35" s="1"/>
  <c r="F5" i="35"/>
  <c r="G14" i="35" s="1"/>
  <c r="C6" i="37" l="1"/>
  <c r="I6" i="37"/>
  <c r="F6" i="37"/>
  <c r="F6" i="36"/>
  <c r="C6" i="36"/>
  <c r="I6" i="36"/>
  <c r="C5" i="35"/>
  <c r="G7" i="35"/>
  <c r="G8" i="35"/>
  <c r="G9" i="35"/>
  <c r="G10" i="35"/>
  <c r="G11" i="35"/>
  <c r="G12" i="35"/>
  <c r="G13" i="35"/>
  <c r="J7" i="35"/>
  <c r="J8" i="35"/>
  <c r="J9" i="35"/>
  <c r="J10" i="35"/>
  <c r="J11" i="35"/>
  <c r="J12" i="35"/>
  <c r="J13" i="35"/>
  <c r="D13" i="35" l="1"/>
  <c r="D14" i="35"/>
  <c r="D10" i="35"/>
  <c r="D11" i="35"/>
  <c r="D9" i="35"/>
  <c r="D12" i="35"/>
  <c r="D7" i="35"/>
  <c r="D8" i="35"/>
  <c r="G5" i="35"/>
  <c r="J5" i="35"/>
  <c r="D5" i="35" l="1"/>
  <c r="J20" i="34" l="1"/>
  <c r="M20" i="34" s="1"/>
  <c r="C20" i="34"/>
  <c r="F20" i="34" s="1"/>
  <c r="J19" i="34"/>
  <c r="O19" i="34" s="1"/>
  <c r="C19" i="34"/>
  <c r="J18" i="34"/>
  <c r="O18" i="34" s="1"/>
  <c r="C18" i="34"/>
  <c r="F18" i="34" s="1"/>
  <c r="J17" i="34"/>
  <c r="M17" i="34" s="1"/>
  <c r="C17" i="34"/>
  <c r="J16" i="34"/>
  <c r="O16" i="34" s="1"/>
  <c r="C16" i="34"/>
  <c r="F16" i="34" s="1"/>
  <c r="J15" i="34"/>
  <c r="C15" i="34"/>
  <c r="O15" i="34" l="1"/>
  <c r="J7" i="34"/>
  <c r="H15" i="34"/>
  <c r="C7" i="34"/>
  <c r="B9" i="34"/>
  <c r="O17" i="34"/>
  <c r="M15" i="34"/>
  <c r="B14" i="34"/>
  <c r="B11" i="34"/>
  <c r="M16" i="34"/>
  <c r="M18" i="34"/>
  <c r="B19" i="34"/>
  <c r="K19" i="34" s="1"/>
  <c r="H20" i="34"/>
  <c r="B16" i="34"/>
  <c r="K16" i="34" s="1"/>
  <c r="B18" i="34"/>
  <c r="F19" i="34"/>
  <c r="B10" i="34"/>
  <c r="H18" i="34"/>
  <c r="B17" i="34"/>
  <c r="K17" i="34" s="1"/>
  <c r="B12" i="34"/>
  <c r="H16" i="34"/>
  <c r="F17" i="34"/>
  <c r="B20" i="34"/>
  <c r="D20" i="34" s="1"/>
  <c r="O20" i="34"/>
  <c r="B13" i="34"/>
  <c r="H17" i="34"/>
  <c r="B15" i="34"/>
  <c r="K15" i="34" s="1"/>
  <c r="H19" i="34"/>
  <c r="F15" i="34"/>
  <c r="M19" i="34"/>
  <c r="O7" i="34" l="1"/>
  <c r="M7" i="34"/>
  <c r="K10" i="34"/>
  <c r="D10" i="34"/>
  <c r="D13" i="34"/>
  <c r="K13" i="34"/>
  <c r="D14" i="34"/>
  <c r="K14" i="34"/>
  <c r="K9" i="34"/>
  <c r="D9" i="34"/>
  <c r="D11" i="34"/>
  <c r="K11" i="34"/>
  <c r="D12" i="34"/>
  <c r="K12" i="34"/>
  <c r="F7" i="34"/>
  <c r="H7" i="34"/>
  <c r="D19" i="34"/>
  <c r="D15" i="34"/>
  <c r="D16" i="34"/>
  <c r="D17" i="34"/>
  <c r="D18" i="34"/>
  <c r="K18" i="34"/>
  <c r="B7" i="34"/>
  <c r="K7" i="34" s="1"/>
  <c r="K20" i="34"/>
  <c r="D7" i="34" l="1"/>
  <c r="B11" i="29" l="1"/>
  <c r="B10" i="29"/>
  <c r="B9" i="29"/>
  <c r="B8" i="29"/>
  <c r="H6" i="29"/>
  <c r="I11" i="29" s="1"/>
  <c r="E6" i="29"/>
  <c r="F11" i="29" s="1"/>
  <c r="B6" i="29" l="1"/>
  <c r="C11" i="29" s="1"/>
  <c r="F8" i="29"/>
  <c r="F9" i="29"/>
  <c r="F10" i="29"/>
  <c r="I8" i="29"/>
  <c r="I9" i="29"/>
  <c r="I10" i="29"/>
  <c r="C10" i="29" l="1"/>
  <c r="C9" i="29"/>
  <c r="C8" i="29"/>
  <c r="F6" i="29"/>
  <c r="I6" i="29"/>
  <c r="C6" i="29" l="1"/>
  <c r="M16" i="26"/>
  <c r="F16" i="26"/>
  <c r="M15" i="26"/>
  <c r="F15" i="26"/>
  <c r="M14" i="26"/>
  <c r="F14" i="26"/>
  <c r="M13" i="26"/>
  <c r="F13" i="26"/>
  <c r="M12" i="26"/>
  <c r="F12" i="26"/>
  <c r="M11" i="26"/>
  <c r="F11" i="26"/>
  <c r="M10" i="26"/>
  <c r="F10" i="26"/>
  <c r="M9" i="26"/>
  <c r="F9" i="26"/>
  <c r="M8" i="26"/>
  <c r="F8" i="26"/>
  <c r="Q6" i="26"/>
  <c r="R16" i="26" s="1"/>
  <c r="O6" i="26"/>
  <c r="P16" i="26" s="1"/>
  <c r="J6" i="26"/>
  <c r="H6" i="26"/>
  <c r="I15" i="26" l="1"/>
  <c r="K16" i="26"/>
  <c r="C9" i="26"/>
  <c r="C13" i="26"/>
  <c r="C8" i="26"/>
  <c r="C14" i="26"/>
  <c r="C16" i="26"/>
  <c r="C10" i="26"/>
  <c r="C12" i="26"/>
  <c r="P11" i="26"/>
  <c r="P15" i="26"/>
  <c r="C11" i="26"/>
  <c r="C15" i="26"/>
  <c r="M6" i="26"/>
  <c r="N15" i="26" s="1"/>
  <c r="P9" i="26"/>
  <c r="P13" i="26"/>
  <c r="K9" i="26"/>
  <c r="R9" i="26"/>
  <c r="K11" i="26"/>
  <c r="R11" i="26"/>
  <c r="K13" i="26"/>
  <c r="R13" i="26"/>
  <c r="K15" i="26"/>
  <c r="R15" i="26"/>
  <c r="I11" i="26"/>
  <c r="I13" i="26"/>
  <c r="F6" i="26"/>
  <c r="G15" i="26" s="1"/>
  <c r="I8" i="26"/>
  <c r="P8" i="26"/>
  <c r="I10" i="26"/>
  <c r="P10" i="26"/>
  <c r="I12" i="26"/>
  <c r="P12" i="26"/>
  <c r="I14" i="26"/>
  <c r="P14" i="26"/>
  <c r="I16" i="26"/>
  <c r="I9" i="26"/>
  <c r="K8" i="26"/>
  <c r="R8" i="26"/>
  <c r="K10" i="26"/>
  <c r="R10" i="26"/>
  <c r="K12" i="26"/>
  <c r="R12" i="26"/>
  <c r="K14" i="26"/>
  <c r="R14" i="26"/>
  <c r="N16" i="26" l="1"/>
  <c r="N8" i="26"/>
  <c r="N13" i="26"/>
  <c r="N11" i="26"/>
  <c r="C6" i="26"/>
  <c r="D8" i="26" s="1"/>
  <c r="I6" i="26"/>
  <c r="G16" i="26"/>
  <c r="N14" i="26"/>
  <c r="N9" i="26"/>
  <c r="N10" i="26"/>
  <c r="N12" i="26"/>
  <c r="G9" i="26"/>
  <c r="G12" i="26"/>
  <c r="G14" i="26"/>
  <c r="G8" i="26"/>
  <c r="G11" i="26"/>
  <c r="R6" i="26"/>
  <c r="G10" i="26"/>
  <c r="G13" i="26"/>
  <c r="K6" i="26"/>
  <c r="P6" i="26"/>
  <c r="D11" i="26" l="1"/>
  <c r="D15" i="26"/>
  <c r="D14" i="26"/>
  <c r="D10" i="26"/>
  <c r="D12" i="26"/>
  <c r="D16" i="26"/>
  <c r="D9" i="26"/>
  <c r="D13" i="26"/>
  <c r="N6" i="26"/>
  <c r="G6" i="26"/>
  <c r="D6" i="26" l="1"/>
</calcChain>
</file>

<file path=xl/sharedStrings.xml><?xml version="1.0" encoding="utf-8"?>
<sst xmlns="http://schemas.openxmlformats.org/spreadsheetml/2006/main" count="166" uniqueCount="67">
  <si>
    <t>Number</t>
  </si>
  <si>
    <t>Percent</t>
  </si>
  <si>
    <t>Total</t>
  </si>
  <si>
    <t>15 - 19</t>
  </si>
  <si>
    <t>20 - 24</t>
  </si>
  <si>
    <t>25 - 29</t>
  </si>
  <si>
    <t>30 - 34</t>
  </si>
  <si>
    <t>35 - 39</t>
  </si>
  <si>
    <t>40 - 44</t>
  </si>
  <si>
    <t>Not stated</t>
  </si>
  <si>
    <t>Both Sexes</t>
  </si>
  <si>
    <t>Male</t>
  </si>
  <si>
    <t>Female</t>
  </si>
  <si>
    <t>Month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</si>
  <si>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</si>
  <si>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</si>
  <si>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</si>
  <si>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</si>
  <si>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</si>
  <si>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</si>
  <si>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</si>
  <si>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</si>
  <si>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</si>
  <si>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</si>
  <si>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</si>
  <si>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</si>
  <si>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</si>
  <si>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Attendant at Birth</t>
  </si>
  <si>
    <t>Others</t>
  </si>
  <si>
    <t>Not Stated</t>
  </si>
  <si>
    <t>less than 2,500</t>
  </si>
  <si>
    <t>2,500 - 2,999</t>
  </si>
  <si>
    <t>3,000 - 3,499</t>
  </si>
  <si>
    <t>3,500 - 3,999</t>
  </si>
  <si>
    <t>4,000 - 4,499</t>
  </si>
  <si>
    <t>4,500 - 4,999</t>
  </si>
  <si>
    <t>5,000 and more</t>
  </si>
  <si>
    <t>Legitimate</t>
  </si>
  <si>
    <t>Illegitimate</t>
  </si>
  <si>
    <t>Age Group of the Mother</t>
  </si>
  <si>
    <t>Under 15</t>
  </si>
  <si>
    <t>Source: Philippine Statistics Authority, Civil Registration Services, Vital Statistics Division</t>
  </si>
  <si>
    <t>45 and over</t>
  </si>
  <si>
    <t>Physician</t>
  </si>
  <si>
    <t>Nurse</t>
  </si>
  <si>
    <t>Midwife</t>
  </si>
  <si>
    <t>Traditional Birth Attendant</t>
  </si>
  <si>
    <t xml:space="preserve">Male </t>
  </si>
  <si>
    <t>Hospital</t>
  </si>
  <si>
    <t>Home</t>
  </si>
  <si>
    <t>Registration Status</t>
  </si>
  <si>
    <t xml:space="preserve">Timely </t>
  </si>
  <si>
    <t>Late</t>
  </si>
  <si>
    <t>Month of Occurrence</t>
  </si>
  <si>
    <t>Difference</t>
  </si>
  <si>
    <t>Usual Residence of Mother</t>
  </si>
  <si>
    <t>Birth Weight 
(in grams)</t>
  </si>
  <si>
    <t>Percent Change</t>
  </si>
  <si>
    <t>Number of Days</t>
  </si>
  <si>
    <t>Daily Average</t>
  </si>
  <si>
    <t>TABLE 1. Number of Live Births, by Usual Residence of Mother, and by Sex, City of Las Piñas: 2013-2022</t>
  </si>
  <si>
    <t>TABLE 2. Number and Percent Distribution of Live Births by Usual Residence of Mother, by Month, and by Sex, City of Las Piñas: 2022</t>
  </si>
  <si>
    <t>TABLE 4. Number and Percent Distribution of Live Births by Usual Residence of Mother, by Site of Delivery, and by Sex, City of Las Piñas: 2022</t>
  </si>
  <si>
    <t>TABLE 5. Number and Percent Distribution of Live Births by Usual Residence of Mother, by Birth Weight, and by Sex, City of Las Piñas: 2022</t>
  </si>
  <si>
    <t>TABLE 6. Number and Percent Distribution of Live Births by Usual Residence of Mother, by Age of the Mother, by Sex, and by Legitimacy Status: 
City of Las Piñas: 2022</t>
  </si>
  <si>
    <t>TABLE 3. Number and Percent Distribution of Live Births by , by Attendant at Birth, and by Sex, City of Las Piñas: 2022</t>
  </si>
  <si>
    <t>TABLE 7. Number of Live Births by Usual Residence of Mother, by Month, by Sex, and by Registration Status: City of Las Piñas: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</si>
</sst>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"/>
    <numFmt numFmtId="168" formatCode="_(* #,##0.0_);_(* \(#,##0.0\);_(* &quot;-&quot;??_);_(@_)"/>
    <numFmt numFmtId="169" formatCode="_-* #,##0.0_-;\-* #,##0.0_-;_-* &quot;-&quot;??_-;_-@_-"/>
    <numFmt numFmtId="170" formatCode="0.0%"/>
    <numFmt numFmtId="171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/>
    <xf numFmtId="0" fontId="6" fillId="0" borderId="0" xfId="0" applyFont="1"/>
    <xf numFmtId="0" fontId="6" fillId="0" borderId="3" xfId="0" applyFont="1" applyBorder="1"/>
    <xf numFmtId="2" fontId="6" fillId="0" borderId="0" xfId="0" applyNumberFormat="1" applyFont="1"/>
    <xf numFmtId="165" fontId="6" fillId="0" borderId="0" xfId="1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6" fillId="0" borderId="0" xfId="1" applyNumberFormat="1" applyFont="1" applyBorder="1" applyAlignment="1">
      <alignment vertical="center"/>
    </xf>
    <xf numFmtId="0" fontId="6" fillId="0" borderId="1" xfId="0" applyFont="1" applyBorder="1"/>
    <xf numFmtId="165" fontId="6" fillId="0" borderId="3" xfId="1" applyNumberFormat="1" applyFont="1" applyBorder="1" applyAlignment="1">
      <alignment vertical="center"/>
    </xf>
    <xf numFmtId="2" fontId="6" fillId="0" borderId="3" xfId="0" applyNumberFormat="1" applyFont="1" applyBorder="1"/>
    <xf numFmtId="165" fontId="7" fillId="0" borderId="0" xfId="1" applyNumberFormat="1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165" fontId="6" fillId="0" borderId="3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64" fontId="6" fillId="0" borderId="3" xfId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164" fontId="7" fillId="0" borderId="0" xfId="1" applyFont="1"/>
    <xf numFmtId="165" fontId="7" fillId="0" borderId="0" xfId="1" applyNumberFormat="1" applyFont="1"/>
    <xf numFmtId="165" fontId="6" fillId="0" borderId="0" xfId="1" applyNumberFormat="1" applyFont="1" applyBorder="1" applyAlignment="1">
      <alignment horizontal="right" vertical="center"/>
    </xf>
    <xf numFmtId="0" fontId="0" fillId="0" borderId="3" xfId="0" applyBorder="1"/>
    <xf numFmtId="2" fontId="6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6" fillId="0" borderId="0" xfId="5" applyNumberFormat="1" applyFont="1"/>
    <xf numFmtId="166" fontId="6" fillId="0" borderId="3" xfId="5" applyNumberFormat="1" applyFont="1" applyBorder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9" fillId="0" borderId="0" xfId="0" applyFont="1"/>
    <xf numFmtId="0" fontId="7" fillId="0" borderId="2" xfId="0" applyFont="1" applyBorder="1" applyAlignment="1">
      <alignment horizontal="center" vertical="center"/>
    </xf>
    <xf numFmtId="164" fontId="2" fillId="0" borderId="0" xfId="0" applyNumberFormat="1" applyFont="1"/>
    <xf numFmtId="167" fontId="6" fillId="0" borderId="0" xfId="0" applyNumberFormat="1" applyFont="1"/>
    <xf numFmtId="165" fontId="0" fillId="0" borderId="0" xfId="0" applyNumberFormat="1"/>
    <xf numFmtId="167" fontId="0" fillId="0" borderId="0" xfId="0" applyNumberFormat="1"/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6" fontId="6" fillId="0" borderId="0" xfId="5" applyNumberFormat="1" applyFont="1" applyBorder="1"/>
    <xf numFmtId="0" fontId="7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center" vertical="center"/>
    </xf>
    <xf numFmtId="168" fontId="6" fillId="0" borderId="0" xfId="1" applyNumberFormat="1" applyFont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left" vertical="center" indent="2"/>
    </xf>
    <xf numFmtId="165" fontId="11" fillId="0" borderId="0" xfId="1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166" fontId="0" fillId="0" borderId="0" xfId="5" applyNumberFormat="1" applyFont="1" applyBorder="1"/>
    <xf numFmtId="166" fontId="1" fillId="0" borderId="0" xfId="5" applyNumberFormat="1" applyFont="1"/>
    <xf numFmtId="169" fontId="6" fillId="0" borderId="0" xfId="0" applyNumberFormat="1" applyFont="1"/>
    <xf numFmtId="166" fontId="6" fillId="0" borderId="0" xfId="0" applyNumberFormat="1" applyFont="1"/>
    <xf numFmtId="170" fontId="6" fillId="0" borderId="0" xfId="0" applyNumberFormat="1" applyFont="1"/>
    <xf numFmtId="165" fontId="0" fillId="0" borderId="0" xfId="1" applyNumberFormat="1" applyFont="1"/>
    <xf numFmtId="169" fontId="0" fillId="0" borderId="0" xfId="0" applyNumberFormat="1"/>
    <xf numFmtId="170" fontId="0" fillId="0" borderId="0" xfId="0" applyNumberFormat="1"/>
    <xf numFmtId="170" fontId="0" fillId="0" borderId="0" xfId="8" applyNumberFormat="1" applyFont="1"/>
    <xf numFmtId="167" fontId="7" fillId="0" borderId="0" xfId="0" applyNumberFormat="1" applyFont="1" applyAlignment="1">
      <alignment vertical="center"/>
    </xf>
    <xf numFmtId="167" fontId="6" fillId="0" borderId="0" xfId="0" applyNumberFormat="1" applyFont="1" applyAlignment="1">
      <alignment horizontal="right" vertical="center"/>
    </xf>
    <xf numFmtId="167" fontId="6" fillId="0" borderId="0" xfId="1" applyNumberFormat="1" applyFont="1" applyAlignment="1">
      <alignment horizontal="right" vertical="center"/>
    </xf>
    <xf numFmtId="171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171" fontId="7" fillId="0" borderId="0" xfId="1" applyNumberFormat="1" applyFont="1" applyAlignment="1">
      <alignment horizontal="right" vertical="center"/>
    </xf>
    <xf numFmtId="167" fontId="7" fillId="0" borderId="0" xfId="1" applyNumberFormat="1" applyFont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0" borderId="0" xfId="1" applyNumberFormat="1" applyFont="1" applyAlignment="1">
      <alignment vertical="center"/>
    </xf>
    <xf numFmtId="3" fontId="0" fillId="0" borderId="0" xfId="0" applyNumberFormat="1"/>
    <xf numFmtId="3" fontId="6" fillId="0" borderId="0" xfId="1" applyNumberFormat="1" applyFont="1"/>
    <xf numFmtId="3" fontId="6" fillId="0" borderId="0" xfId="1" applyNumberFormat="1" applyFont="1" applyBorder="1"/>
    <xf numFmtId="167" fontId="6" fillId="0" borderId="0" xfId="1" applyNumberFormat="1" applyFont="1"/>
    <xf numFmtId="167" fontId="6" fillId="0" borderId="0" xfId="1" applyNumberFormat="1" applyFont="1" applyBorder="1"/>
    <xf numFmtId="3" fontId="6" fillId="0" borderId="0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horizontal="right"/>
    </xf>
    <xf numFmtId="3" fontId="0" fillId="0" borderId="3" xfId="0" applyNumberFormat="1" applyBorder="1" applyAlignment="1">
      <alignment horizontal="right"/>
    </xf>
    <xf numFmtId="3" fontId="6" fillId="0" borderId="0" xfId="1" applyNumberFormat="1" applyFont="1" applyAlignment="1">
      <alignment horizontal="right"/>
    </xf>
    <xf numFmtId="3" fontId="6" fillId="0" borderId="0" xfId="1" applyNumberFormat="1" applyFont="1" applyBorder="1" applyAlignment="1">
      <alignment horizontal="right"/>
    </xf>
    <xf numFmtId="171" fontId="6" fillId="0" borderId="0" xfId="0" applyNumberFormat="1" applyFont="1" applyAlignment="1">
      <alignment horizontal="right" vertical="center"/>
    </xf>
    <xf numFmtId="171" fontId="7" fillId="0" borderId="0" xfId="1" applyNumberFormat="1" applyFont="1" applyAlignment="1">
      <alignment horizontal="right"/>
    </xf>
    <xf numFmtId="171" fontId="7" fillId="0" borderId="0" xfId="0" applyNumberFormat="1" applyFont="1" applyAlignment="1">
      <alignment horizontal="right" vertical="center"/>
    </xf>
    <xf numFmtId="171" fontId="6" fillId="0" borderId="0" xfId="1" applyNumberFormat="1" applyFont="1" applyBorder="1" applyAlignment="1">
      <alignment vertical="center"/>
    </xf>
    <xf numFmtId="1" fontId="11" fillId="0" borderId="0" xfId="1" applyNumberFormat="1" applyFont="1" applyBorder="1" applyAlignment="1">
      <alignment vertical="center"/>
    </xf>
    <xf numFmtId="3" fontId="0" fillId="0" borderId="0" xfId="1" applyNumberFormat="1" applyFont="1"/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Border="1" applyAlignment="1">
      <alignment vertical="center"/>
    </xf>
    <xf numFmtId="167" fontId="8" fillId="0" borderId="0" xfId="0" applyNumberFormat="1" applyFont="1" applyAlignment="1">
      <alignment vertical="center"/>
    </xf>
    <xf numFmtId="165" fontId="2" fillId="0" borderId="0" xfId="0" applyNumberFormat="1" applyFont="1"/>
    <xf numFmtId="167" fontId="6" fillId="0" borderId="0" xfId="1" applyNumberFormat="1" applyFont="1" applyBorder="1" applyAlignment="1">
      <alignment vertical="center"/>
    </xf>
    <xf numFmtId="1" fontId="11" fillId="0" borderId="0" xfId="1" applyNumberFormat="1" applyFont="1" applyFill="1" applyBorder="1" applyAlignment="1">
      <alignment vertical="center"/>
    </xf>
    <xf numFmtId="166" fontId="0" fillId="0" borderId="0" xfId="5" applyNumberFormat="1" applyFont="1"/>
    <xf numFmtId="0" fontId="3" fillId="0" borderId="0" xfId="2"/>
    <xf numFmtId="167" fontId="7" fillId="0" borderId="0" xfId="0" applyNumberFormat="1" applyFont="1"/>
    <xf numFmtId="43" fontId="6" fillId="0" borderId="0" xfId="0" applyNumberFormat="1" applyFont="1"/>
    <xf numFmtId="3" fontId="2" fillId="0" borderId="0" xfId="0" applyNumberFormat="1" applyFont="1"/>
    <xf numFmtId="0" fontId="6" fillId="0" borderId="3" xfId="0" applyFont="1" applyBorder="1" applyAlignment="1">
      <alignment horizontal="left" vertical="center" indent="2"/>
    </xf>
    <xf numFmtId="3" fontId="6" fillId="0" borderId="0" xfId="0" applyNumberFormat="1" applyFont="1"/>
    <xf numFmtId="168" fontId="7" fillId="0" borderId="0" xfId="1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9">
    <cellStyle name="Comma" xfId="1" builtinId="3"/>
    <cellStyle name="Comma 3 53" xfId="4" xr:uid="{00000000-0005-0000-0000-000001000000}"/>
    <cellStyle name="Comma 5" xfId="6" xr:uid="{00000000-0005-0000-0000-000002000000}"/>
    <cellStyle name="Comma 56" xfId="5" xr:uid="{00000000-0005-0000-0000-000003000000}"/>
    <cellStyle name="Normal" xfId="0" builtinId="0"/>
    <cellStyle name="Normal 2" xfId="2" xr:uid="{00000000-0005-0000-0000-000005000000}"/>
    <cellStyle name="Normal 7" xfId="7" xr:uid="{00000000-0005-0000-0000-000006000000}"/>
    <cellStyle name="Normal 8" xfId="3" xr:uid="{00000000-0005-0000-0000-000007000000}"/>
    <cellStyle name="Percent" xfId="8" builtinId="5"/>
  </cellStyles>
  <dxfs count="5"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DDB7F4"/>
      <color rgb="FFF6ECFC"/>
      <color rgb="FFB026FF"/>
      <color rgb="FF481069"/>
      <color rgb="FFC582EC"/>
      <color rgb="FFA43BE1"/>
      <color rgb="FF791BB0"/>
      <color rgb="FFB45EE7"/>
      <color rgb="FFAC4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zoomScale="85" zoomScaleNormal="85" workbookViewId="0">
      <selection activeCell="L24" sqref="L24"/>
    </sheetView>
  </sheetViews>
  <sheetFormatPr defaultRowHeight="15" x14ac:dyDescent="0.25"/>
  <cols>
    <col min="1" max="1" width="22.140625" customWidth="1"/>
    <col min="2" max="8" width="9.7109375" customWidth="1"/>
    <col min="9" max="11" width="12.28515625" bestFit="1" customWidth="1"/>
    <col min="12" max="12" width="11.5703125" bestFit="1" customWidth="1"/>
    <col min="13" max="13" width="13.42578125" bestFit="1" customWidth="1"/>
    <col min="14" max="14" width="12.28515625" bestFit="1" customWidth="1"/>
    <col min="15" max="15" width="13.42578125" bestFit="1" customWidth="1"/>
  </cols>
  <sheetData>
    <row r="1" spans="1:17" ht="21" customHeight="1" thickBot="1" x14ac:dyDescent="0.3">
      <c r="A1" s="8" t="s">
        <v>60</v>
      </c>
      <c r="B1" s="8"/>
      <c r="C1" s="8"/>
      <c r="D1" s="8"/>
      <c r="E1" s="8"/>
      <c r="F1" s="8"/>
      <c r="G1" s="8"/>
      <c r="H1" s="8"/>
    </row>
    <row r="2" spans="1:17" ht="26.25" customHeight="1" thickBot="1" x14ac:dyDescent="0.3">
      <c r="A2" s="13"/>
      <c r="B2" s="2">
        <v>2013</v>
      </c>
      <c r="C2" s="2">
        <v>2014</v>
      </c>
      <c r="D2" s="2">
        <v>2015</v>
      </c>
      <c r="E2" s="2">
        <v>2016</v>
      </c>
      <c r="F2" s="2">
        <v>2017</v>
      </c>
      <c r="G2" s="2">
        <v>2018</v>
      </c>
      <c r="H2" s="2">
        <v>2019</v>
      </c>
      <c r="I2" s="2">
        <v>2020</v>
      </c>
      <c r="J2" s="2">
        <v>2021</v>
      </c>
      <c r="K2" s="2">
        <v>2022</v>
      </c>
      <c r="M2" s="59"/>
      <c r="N2" s="59"/>
    </row>
    <row r="3" spans="1:17" ht="16.5" customHeight="1" x14ac:dyDescent="0.25">
      <c r="A3" s="10"/>
      <c r="B3" s="10"/>
      <c r="C3" s="10"/>
      <c r="D3" s="10"/>
      <c r="E3" s="10"/>
      <c r="F3" s="10"/>
      <c r="G3" s="10"/>
      <c r="H3" s="10"/>
    </row>
    <row r="4" spans="1:17" ht="16.5" customHeight="1" x14ac:dyDescent="0.25">
      <c r="A4" s="8" t="s">
        <v>55</v>
      </c>
      <c r="B4" s="8"/>
      <c r="C4" s="8"/>
      <c r="D4" s="8"/>
      <c r="E4" s="8"/>
      <c r="F4" s="8"/>
      <c r="G4" s="8"/>
      <c r="H4" s="8"/>
    </row>
    <row r="5" spans="1:17" s="37" customFormat="1" ht="16.5" customHeight="1" x14ac:dyDescent="0.25">
      <c r="A5" s="49" t="s">
        <v>10</v>
      </c>
      <c r="B5" s="18">
        <f t="shared" ref="B5:K5" si="0">SUM(B6:B7)</f>
        <v>11040</v>
      </c>
      <c r="C5" s="18">
        <f t="shared" si="0"/>
        <v>11268</v>
      </c>
      <c r="D5" s="18">
        <f t="shared" si="0"/>
        <v>10933</v>
      </c>
      <c r="E5" s="18">
        <f t="shared" si="0"/>
        <v>10238</v>
      </c>
      <c r="F5" s="18">
        <f t="shared" si="0"/>
        <v>10093</v>
      </c>
      <c r="G5" s="18">
        <f t="shared" si="0"/>
        <v>9802</v>
      </c>
      <c r="H5" s="18">
        <f t="shared" si="0"/>
        <v>9751</v>
      </c>
      <c r="I5" s="18">
        <f t="shared" si="0"/>
        <v>8743</v>
      </c>
      <c r="J5" s="18">
        <f t="shared" si="0"/>
        <v>7162</v>
      </c>
      <c r="K5" s="18">
        <f t="shared" si="0"/>
        <v>7261</v>
      </c>
      <c r="M5" s="102"/>
      <c r="N5" s="109"/>
      <c r="O5" s="42"/>
    </row>
    <row r="6" spans="1:17" ht="16.5" customHeight="1" x14ac:dyDescent="0.25">
      <c r="A6" s="50" t="s">
        <v>11</v>
      </c>
      <c r="B6" s="11">
        <v>5743</v>
      </c>
      <c r="C6" s="11">
        <v>5885</v>
      </c>
      <c r="D6" s="99">
        <v>5672</v>
      </c>
      <c r="E6" s="27">
        <v>5311</v>
      </c>
      <c r="F6" s="12">
        <v>5255</v>
      </c>
      <c r="G6" s="35">
        <v>5142</v>
      </c>
      <c r="H6" s="35">
        <v>5042</v>
      </c>
      <c r="I6" s="35">
        <v>4520</v>
      </c>
      <c r="J6" s="35">
        <v>3725</v>
      </c>
      <c r="K6" s="105">
        <v>3862</v>
      </c>
    </row>
    <row r="7" spans="1:17" ht="16.5" customHeight="1" x14ac:dyDescent="0.25">
      <c r="A7" s="50" t="s">
        <v>12</v>
      </c>
      <c r="B7" s="12">
        <v>5297</v>
      </c>
      <c r="C7" s="12">
        <v>5383</v>
      </c>
      <c r="D7" s="100">
        <v>5261</v>
      </c>
      <c r="E7" s="27">
        <v>4927</v>
      </c>
      <c r="F7" s="12">
        <v>4838</v>
      </c>
      <c r="G7" s="48">
        <v>4660</v>
      </c>
      <c r="H7" s="48">
        <v>4709</v>
      </c>
      <c r="I7" s="48">
        <v>4223</v>
      </c>
      <c r="J7" s="35">
        <v>3437</v>
      </c>
      <c r="K7" s="105">
        <v>3399</v>
      </c>
    </row>
    <row r="8" spans="1:17" ht="16.5" customHeight="1" x14ac:dyDescent="0.25">
      <c r="A8" s="50"/>
      <c r="B8" s="12"/>
      <c r="C8" s="12"/>
      <c r="D8" s="12"/>
      <c r="E8" s="12"/>
      <c r="F8" s="12"/>
      <c r="G8" s="27"/>
      <c r="H8" s="12"/>
      <c r="I8" s="48"/>
      <c r="J8" s="48"/>
      <c r="K8" s="48"/>
      <c r="Q8" s="56"/>
    </row>
    <row r="9" spans="1:17" ht="16.5" customHeight="1" x14ac:dyDescent="0.25">
      <c r="A9" s="57" t="s">
        <v>54</v>
      </c>
      <c r="B9" s="58"/>
      <c r="C9" s="58">
        <f>C5-B5</f>
        <v>228</v>
      </c>
      <c r="D9" s="58">
        <f t="shared" ref="D9:K9" si="1">D5-C5</f>
        <v>-335</v>
      </c>
      <c r="E9" s="58">
        <f t="shared" si="1"/>
        <v>-695</v>
      </c>
      <c r="F9" s="58">
        <f t="shared" si="1"/>
        <v>-145</v>
      </c>
      <c r="G9" s="58">
        <f t="shared" si="1"/>
        <v>-291</v>
      </c>
      <c r="H9" s="58">
        <f t="shared" si="1"/>
        <v>-51</v>
      </c>
      <c r="I9" s="58">
        <f t="shared" si="1"/>
        <v>-1008</v>
      </c>
      <c r="J9" s="58">
        <f t="shared" si="1"/>
        <v>-1581</v>
      </c>
      <c r="K9" s="58">
        <f t="shared" si="1"/>
        <v>99</v>
      </c>
      <c r="L9" s="58"/>
      <c r="M9" s="58"/>
      <c r="N9" s="97"/>
      <c r="P9" s="45"/>
    </row>
    <row r="10" spans="1:17" ht="16.5" customHeight="1" x14ac:dyDescent="0.25">
      <c r="A10" s="50" t="s">
        <v>57</v>
      </c>
      <c r="B10" s="12"/>
      <c r="C10" s="96">
        <f>C9/B5*100</f>
        <v>2.0652173913043477</v>
      </c>
      <c r="D10" s="96">
        <f t="shared" ref="D10:K10" si="2">D9/C5*100</f>
        <v>-2.9730209442669504</v>
      </c>
      <c r="E10" s="96">
        <f t="shared" si="2"/>
        <v>-6.3569011250343008</v>
      </c>
      <c r="F10" s="96">
        <f t="shared" si="2"/>
        <v>-1.4162922445790194</v>
      </c>
      <c r="G10" s="96">
        <f t="shared" si="2"/>
        <v>-2.8831863667888635</v>
      </c>
      <c r="H10" s="96">
        <f t="shared" si="2"/>
        <v>-0.52030197918792087</v>
      </c>
      <c r="I10" s="96">
        <f t="shared" si="2"/>
        <v>-10.337401292175162</v>
      </c>
      <c r="J10" s="96">
        <f t="shared" si="2"/>
        <v>-18.083037858858518</v>
      </c>
      <c r="K10" s="96">
        <f t="shared" si="2"/>
        <v>1.382295448198827</v>
      </c>
      <c r="L10" s="55"/>
      <c r="M10" s="55"/>
      <c r="N10" s="103"/>
    </row>
    <row r="11" spans="1:17" ht="16.5" customHeight="1" x14ac:dyDescent="0.25">
      <c r="A11" s="57" t="s">
        <v>58</v>
      </c>
      <c r="B11" s="97">
        <v>365</v>
      </c>
      <c r="C11" s="97">
        <v>365</v>
      </c>
      <c r="D11" s="97">
        <v>365</v>
      </c>
      <c r="E11" s="97">
        <v>366</v>
      </c>
      <c r="F11" s="97">
        <v>365</v>
      </c>
      <c r="G11" s="97">
        <v>365</v>
      </c>
      <c r="H11" s="97">
        <v>365</v>
      </c>
      <c r="I11" s="97">
        <v>366</v>
      </c>
      <c r="J11" s="97">
        <v>365</v>
      </c>
      <c r="K11" s="104">
        <v>365</v>
      </c>
      <c r="P11" s="45"/>
    </row>
    <row r="12" spans="1:17" ht="16.5" customHeight="1" x14ac:dyDescent="0.25">
      <c r="A12" s="50" t="s">
        <v>59</v>
      </c>
      <c r="B12" s="12">
        <f>B5/B11</f>
        <v>30.246575342465754</v>
      </c>
      <c r="C12" s="12">
        <f t="shared" ref="C12:K12" si="3">C5/C11</f>
        <v>30.87123287671233</v>
      </c>
      <c r="D12" s="12">
        <f t="shared" si="3"/>
        <v>29.953424657534246</v>
      </c>
      <c r="E12" s="12">
        <f t="shared" si="3"/>
        <v>27.972677595628415</v>
      </c>
      <c r="F12" s="12">
        <f t="shared" si="3"/>
        <v>27.652054794520549</v>
      </c>
      <c r="G12" s="12">
        <f t="shared" si="3"/>
        <v>26.854794520547944</v>
      </c>
      <c r="H12" s="12">
        <f t="shared" si="3"/>
        <v>26.715068493150685</v>
      </c>
      <c r="I12" s="12">
        <f t="shared" si="3"/>
        <v>23.887978142076502</v>
      </c>
      <c r="J12" s="12">
        <f t="shared" si="3"/>
        <v>19.621917808219177</v>
      </c>
      <c r="K12" s="12">
        <f t="shared" si="3"/>
        <v>19.893150684931506</v>
      </c>
    </row>
    <row r="13" spans="1:17" ht="16.5" customHeight="1" thickBot="1" x14ac:dyDescent="0.3">
      <c r="A13" s="110"/>
      <c r="B13" s="12"/>
      <c r="C13" s="12"/>
      <c r="D13" s="12"/>
      <c r="E13" s="12"/>
      <c r="F13" s="12"/>
      <c r="G13" s="19"/>
      <c r="H13" s="14"/>
      <c r="I13" s="36"/>
      <c r="J13" s="36"/>
      <c r="K13" s="36"/>
    </row>
    <row r="14" spans="1:17" x14ac:dyDescent="0.25">
      <c r="A14" s="52" t="s">
        <v>41</v>
      </c>
      <c r="B14" s="51"/>
      <c r="C14" s="51"/>
      <c r="D14" s="51"/>
      <c r="E14" s="51"/>
      <c r="F14" s="51"/>
      <c r="G14" s="101"/>
      <c r="H14" s="101"/>
      <c r="I14" s="45"/>
      <c r="J14" s="45"/>
      <c r="K14" s="45"/>
      <c r="L14" s="45"/>
      <c r="M14" s="45"/>
      <c r="N14" s="45"/>
      <c r="O14" s="45"/>
      <c r="P14" s="45"/>
    </row>
    <row r="19" spans="2:15" ht="23.25" customHeight="1" x14ac:dyDescent="0.25">
      <c r="G19" s="45"/>
      <c r="H19" s="45"/>
      <c r="I19" s="45"/>
      <c r="J19" s="45"/>
      <c r="K19" s="45"/>
      <c r="L19" s="45"/>
      <c r="M19" s="45"/>
      <c r="N19" s="45"/>
      <c r="O19" s="45"/>
    </row>
    <row r="20" spans="2:15" x14ac:dyDescent="0.25">
      <c r="B20" s="68"/>
    </row>
    <row r="21" spans="2:15" x14ac:dyDescent="0.25">
      <c r="B21" s="68"/>
      <c r="C21" s="101"/>
    </row>
    <row r="22" spans="2:15" x14ac:dyDescent="0.25">
      <c r="B22" s="68"/>
      <c r="C22" s="45"/>
    </row>
    <row r="23" spans="2:15" x14ac:dyDescent="0.25">
      <c r="B23" s="68"/>
      <c r="C23" s="45"/>
    </row>
    <row r="24" spans="2:15" x14ac:dyDescent="0.25">
      <c r="B24" s="68"/>
      <c r="C24" s="45"/>
    </row>
    <row r="25" spans="2:15" x14ac:dyDescent="0.25">
      <c r="B25" s="68"/>
      <c r="C25" s="45"/>
    </row>
    <row r="26" spans="2:15" x14ac:dyDescent="0.25">
      <c r="B26" s="68"/>
      <c r="C26" s="45"/>
    </row>
    <row r="27" spans="2:15" x14ac:dyDescent="0.25">
      <c r="B27" s="68"/>
      <c r="C27" s="45"/>
    </row>
    <row r="28" spans="2:15" x14ac:dyDescent="0.25">
      <c r="B28" s="68"/>
      <c r="C28" s="45"/>
    </row>
    <row r="29" spans="2:15" x14ac:dyDescent="0.25">
      <c r="B29" s="68"/>
      <c r="C29" s="45"/>
    </row>
    <row r="32" spans="2:15" x14ac:dyDescent="0.25">
      <c r="B32" s="45"/>
    </row>
    <row r="33" spans="2:2" x14ac:dyDescent="0.25">
      <c r="B33" s="45"/>
    </row>
    <row r="34" spans="2:2" x14ac:dyDescent="0.25">
      <c r="B34" s="45"/>
    </row>
    <row r="35" spans="2:2" x14ac:dyDescent="0.25">
      <c r="B35" s="45"/>
    </row>
    <row r="36" spans="2:2" x14ac:dyDescent="0.25">
      <c r="B36" s="45"/>
    </row>
    <row r="37" spans="2:2" x14ac:dyDescent="0.25">
      <c r="B37" s="45"/>
    </row>
    <row r="38" spans="2:2" x14ac:dyDescent="0.25">
      <c r="B38" s="45"/>
    </row>
    <row r="39" spans="2:2" x14ac:dyDescent="0.25">
      <c r="B39" s="45"/>
    </row>
    <row r="40" spans="2:2" x14ac:dyDescent="0.25">
      <c r="B40" s="45"/>
    </row>
  </sheetData>
  <conditionalFormatting sqref="B5:K5 C8:C10 B8:B13 B11:K11 C12:K12">
    <cfRule type="cellIs" dxfId="4" priority="4" stopIfTrue="1" operator="equal">
      <formula>0</formula>
    </cfRule>
  </conditionalFormatting>
  <conditionalFormatting sqref="D9:N10 C13">
    <cfRule type="cellIs" dxfId="3" priority="3" stopIfTrue="1" operator="equal">
      <formula>0</formula>
    </cfRule>
  </conditionalFormatting>
  <pageMargins left="0.7" right="0.7" top="0.75" bottom="0.75" header="0.3" footer="0.3"/>
  <pageSetup paperSize="123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7E6A-6EB3-4DE0-905B-C7411815F359}">
  <dimension ref="A1:U80"/>
  <sheetViews>
    <sheetView topLeftCell="A8" zoomScale="85" zoomScaleNormal="85" workbookViewId="0">
      <selection activeCell="C31" sqref="C31"/>
    </sheetView>
  </sheetViews>
  <sheetFormatPr defaultRowHeight="14.25" x14ac:dyDescent="0.2"/>
  <cols>
    <col min="1" max="1" width="24.7109375" style="4" customWidth="1"/>
    <col min="2" max="3" width="18.7109375" style="4" customWidth="1"/>
    <col min="4" max="4" width="1.42578125" style="4" customWidth="1"/>
    <col min="5" max="6" width="18.7109375" style="4" customWidth="1"/>
    <col min="7" max="7" width="1.42578125" style="4" customWidth="1"/>
    <col min="8" max="9" width="18.7109375" style="4" customWidth="1"/>
    <col min="10" max="16384" width="9.140625" style="4"/>
  </cols>
  <sheetData>
    <row r="1" spans="1:21" ht="24.75" customHeight="1" thickBot="1" x14ac:dyDescent="0.25">
      <c r="A1" s="8" t="s">
        <v>61</v>
      </c>
      <c r="B1" s="8"/>
      <c r="C1" s="8"/>
      <c r="D1" s="39"/>
      <c r="E1" s="8"/>
      <c r="F1" s="8"/>
      <c r="G1" s="39"/>
      <c r="H1" s="8"/>
      <c r="I1" s="8"/>
    </row>
    <row r="2" spans="1:21" ht="15" x14ac:dyDescent="0.2">
      <c r="A2" s="113" t="s">
        <v>13</v>
      </c>
      <c r="B2" s="113" t="s">
        <v>2</v>
      </c>
      <c r="C2" s="113"/>
      <c r="D2" s="9"/>
      <c r="E2" s="116" t="s">
        <v>11</v>
      </c>
      <c r="F2" s="116"/>
      <c r="G2" s="9"/>
      <c r="H2" s="116" t="s">
        <v>12</v>
      </c>
      <c r="I2" s="116"/>
    </row>
    <row r="3" spans="1:21" ht="15" customHeight="1" thickBot="1" x14ac:dyDescent="0.3">
      <c r="A3" s="114"/>
      <c r="B3" s="115"/>
      <c r="C3" s="115"/>
      <c r="D3" s="9"/>
      <c r="E3" s="117"/>
      <c r="F3" s="117"/>
      <c r="G3" s="9"/>
      <c r="H3" s="117"/>
      <c r="I3" s="117"/>
      <c r="U3" s="105"/>
    </row>
    <row r="4" spans="1:21" ht="15.75" thickBot="1" x14ac:dyDescent="0.3">
      <c r="A4" s="115"/>
      <c r="B4" s="31" t="s">
        <v>0</v>
      </c>
      <c r="C4" s="31" t="s">
        <v>1</v>
      </c>
      <c r="D4" s="31"/>
      <c r="E4" s="47" t="s">
        <v>0</v>
      </c>
      <c r="F4" s="47" t="s">
        <v>1</v>
      </c>
      <c r="G4" s="31"/>
      <c r="H4" s="47" t="s">
        <v>0</v>
      </c>
      <c r="I4" s="47" t="s">
        <v>1</v>
      </c>
      <c r="U4" s="105"/>
    </row>
    <row r="5" spans="1:21" ht="15" x14ac:dyDescent="0.25">
      <c r="A5" s="9"/>
      <c r="B5" s="9"/>
      <c r="C5" s="9"/>
      <c r="D5" s="9"/>
      <c r="E5" s="9"/>
      <c r="F5" s="9"/>
      <c r="G5" s="9"/>
      <c r="H5" s="9"/>
      <c r="I5" s="9"/>
      <c r="U5" s="105"/>
    </row>
    <row r="6" spans="1:21" ht="15" x14ac:dyDescent="0.25">
      <c r="A6" s="3" t="s">
        <v>14</v>
      </c>
      <c r="B6" s="16">
        <f t="shared" ref="B6:I6" si="0">SUM(B8:B19)</f>
        <v>7261</v>
      </c>
      <c r="C6" s="112">
        <f t="shared" si="0"/>
        <v>100</v>
      </c>
      <c r="D6" s="17"/>
      <c r="E6" s="16">
        <f>SUM(E8:E19)</f>
        <v>3862</v>
      </c>
      <c r="F6" s="112">
        <f t="shared" si="0"/>
        <v>100</v>
      </c>
      <c r="G6" s="17"/>
      <c r="H6" s="16">
        <f t="shared" si="0"/>
        <v>3399</v>
      </c>
      <c r="I6" s="112">
        <f t="shared" si="0"/>
        <v>99.999999999999972</v>
      </c>
      <c r="U6" s="105"/>
    </row>
    <row r="7" spans="1:21" ht="15" x14ac:dyDescent="0.25">
      <c r="A7" s="3"/>
      <c r="U7" s="105"/>
    </row>
    <row r="8" spans="1:21" ht="15" x14ac:dyDescent="0.25">
      <c r="A8" s="4" t="s">
        <v>15</v>
      </c>
      <c r="B8" s="35">
        <f>E8+H8</f>
        <v>578</v>
      </c>
      <c r="C8" s="43">
        <f>B8/B6*100</f>
        <v>7.960336041867512</v>
      </c>
      <c r="D8" s="6"/>
      <c r="E8" s="105">
        <v>330</v>
      </c>
      <c r="F8" s="43">
        <f>E8/E6*100</f>
        <v>8.5447954427757633</v>
      </c>
      <c r="G8" s="6"/>
      <c r="H8" s="105">
        <v>248</v>
      </c>
      <c r="I8" s="43">
        <f>H8/H6*100</f>
        <v>7.2962636069432181</v>
      </c>
      <c r="U8" s="105"/>
    </row>
    <row r="9" spans="1:21" ht="15" x14ac:dyDescent="0.25">
      <c r="A9" s="4" t="s">
        <v>16</v>
      </c>
      <c r="B9" s="35">
        <f t="shared" ref="B9:B19" si="1">E9+H9</f>
        <v>481</v>
      </c>
      <c r="C9" s="43">
        <f>B9/B6*100</f>
        <v>6.6244318964329985</v>
      </c>
      <c r="D9" s="6"/>
      <c r="E9" s="105">
        <v>249</v>
      </c>
      <c r="F9" s="43">
        <f>E9/E6*100</f>
        <v>6.4474365613671676</v>
      </c>
      <c r="G9" s="6"/>
      <c r="H9" s="105">
        <v>232</v>
      </c>
      <c r="I9" s="43">
        <f>H9/H6*100</f>
        <v>6.825536922624301</v>
      </c>
      <c r="U9" s="105"/>
    </row>
    <row r="10" spans="1:21" ht="15" x14ac:dyDescent="0.25">
      <c r="A10" s="4" t="s">
        <v>17</v>
      </c>
      <c r="B10" s="35">
        <f t="shared" si="1"/>
        <v>553</v>
      </c>
      <c r="C10" s="43">
        <f>B10/B6*100</f>
        <v>7.6160308497452149</v>
      </c>
      <c r="D10" s="6"/>
      <c r="E10" s="105">
        <v>300</v>
      </c>
      <c r="F10" s="43">
        <f>E10/E6*100</f>
        <v>7.7679958570688772</v>
      </c>
      <c r="G10" s="6"/>
      <c r="H10" s="105">
        <v>253</v>
      </c>
      <c r="I10" s="43">
        <f>H10/H6*100</f>
        <v>7.4433656957928811</v>
      </c>
      <c r="U10" s="105"/>
    </row>
    <row r="11" spans="1:21" ht="15" x14ac:dyDescent="0.25">
      <c r="A11" s="4" t="s">
        <v>18</v>
      </c>
      <c r="B11" s="35">
        <f t="shared" si="1"/>
        <v>551</v>
      </c>
      <c r="C11" s="43">
        <f>B11/B6*100</f>
        <v>7.5884864343754295</v>
      </c>
      <c r="D11" s="6"/>
      <c r="E11" s="105">
        <v>289</v>
      </c>
      <c r="F11" s="43">
        <f>E11/E6*100</f>
        <v>7.4831693423096839</v>
      </c>
      <c r="G11" s="6"/>
      <c r="H11" s="105">
        <v>262</v>
      </c>
      <c r="I11" s="43">
        <f>H11/H6*100</f>
        <v>7.7081494557222712</v>
      </c>
      <c r="U11" s="105"/>
    </row>
    <row r="12" spans="1:21" ht="15" x14ac:dyDescent="0.25">
      <c r="A12" s="4" t="s">
        <v>19</v>
      </c>
      <c r="B12" s="35">
        <f t="shared" si="1"/>
        <v>563</v>
      </c>
      <c r="C12" s="43">
        <f>B12/B6*100</f>
        <v>7.7537529265941334</v>
      </c>
      <c r="D12" s="6"/>
      <c r="E12" s="105">
        <v>299</v>
      </c>
      <c r="F12" s="43">
        <f>E12/E6*100</f>
        <v>7.7421025375453132</v>
      </c>
      <c r="G12" s="6"/>
      <c r="H12" s="105">
        <v>264</v>
      </c>
      <c r="I12" s="43">
        <f>H12/H6*100</f>
        <v>7.7669902912621351</v>
      </c>
      <c r="U12" s="105"/>
    </row>
    <row r="13" spans="1:21" ht="15" x14ac:dyDescent="0.25">
      <c r="A13" s="4" t="s">
        <v>20</v>
      </c>
      <c r="B13" s="35">
        <f t="shared" si="1"/>
        <v>543</v>
      </c>
      <c r="C13" s="43">
        <f>B13/B6*100</f>
        <v>7.4783087728962956</v>
      </c>
      <c r="D13" s="6"/>
      <c r="E13" s="105">
        <v>283</v>
      </c>
      <c r="F13" s="43">
        <f>E13/E6*100</f>
        <v>7.3278094251683061</v>
      </c>
      <c r="G13" s="6"/>
      <c r="H13" s="105">
        <v>260</v>
      </c>
      <c r="I13" s="43">
        <f>H13/H6*100</f>
        <v>7.6493086201824063</v>
      </c>
      <c r="U13" s="105"/>
    </row>
    <row r="14" spans="1:21" ht="15" x14ac:dyDescent="0.25">
      <c r="A14" s="4" t="s">
        <v>21</v>
      </c>
      <c r="B14" s="35">
        <f t="shared" si="1"/>
        <v>653</v>
      </c>
      <c r="C14" s="43">
        <f>B14/B6*100</f>
        <v>8.9932516182344031</v>
      </c>
      <c r="D14" s="6"/>
      <c r="E14" s="105">
        <v>340</v>
      </c>
      <c r="F14" s="43">
        <f>E14/E6*100</f>
        <v>8.8037286380113926</v>
      </c>
      <c r="G14" s="6"/>
      <c r="H14" s="105">
        <v>313</v>
      </c>
      <c r="I14" s="43">
        <f>H14/H6*100</f>
        <v>9.2085907619888197</v>
      </c>
      <c r="U14" s="105"/>
    </row>
    <row r="15" spans="1:21" ht="15" x14ac:dyDescent="0.25">
      <c r="A15" s="4" t="s">
        <v>22</v>
      </c>
      <c r="B15" s="35">
        <f t="shared" si="1"/>
        <v>632</v>
      </c>
      <c r="C15" s="43">
        <f>B15/B6*100</f>
        <v>8.7040352568516735</v>
      </c>
      <c r="D15" s="6"/>
      <c r="E15" s="105">
        <v>359</v>
      </c>
      <c r="F15" s="43">
        <f>E15/E6*100</f>
        <v>9.2957017089590881</v>
      </c>
      <c r="G15" s="6"/>
      <c r="H15" s="105">
        <v>273</v>
      </c>
      <c r="I15" s="43">
        <f>H15/H6*100</f>
        <v>8.0317740511915279</v>
      </c>
    </row>
    <row r="16" spans="1:21" ht="15" x14ac:dyDescent="0.25">
      <c r="A16" s="4" t="s">
        <v>23</v>
      </c>
      <c r="B16" s="35">
        <f t="shared" si="1"/>
        <v>730</v>
      </c>
      <c r="C16" s="43">
        <f>B16/B6*100</f>
        <v>10.053711609971078</v>
      </c>
      <c r="D16" s="6"/>
      <c r="E16" s="105">
        <v>370</v>
      </c>
      <c r="F16" s="43">
        <f>E16/E6*100</f>
        <v>9.5805282237182805</v>
      </c>
      <c r="G16" s="6"/>
      <c r="H16" s="105">
        <v>360</v>
      </c>
      <c r="I16" s="43">
        <f>H16/H6*100</f>
        <v>10.59135039717564</v>
      </c>
    </row>
    <row r="17" spans="1:9" ht="15" x14ac:dyDescent="0.25">
      <c r="A17" s="4" t="s">
        <v>24</v>
      </c>
      <c r="B17" s="35">
        <f t="shared" si="1"/>
        <v>660</v>
      </c>
      <c r="C17" s="43">
        <f>B17/B6*100</f>
        <v>9.0896570720286469</v>
      </c>
      <c r="D17" s="6"/>
      <c r="E17" s="105">
        <v>333</v>
      </c>
      <c r="F17" s="43">
        <f>E17/E6*100</f>
        <v>8.6224754013464526</v>
      </c>
      <c r="G17" s="6"/>
      <c r="H17" s="105">
        <v>327</v>
      </c>
      <c r="I17" s="43">
        <f>H17/H6*100</f>
        <v>9.6204766107678719</v>
      </c>
    </row>
    <row r="18" spans="1:9" ht="15" x14ac:dyDescent="0.25">
      <c r="A18" s="4" t="s">
        <v>25</v>
      </c>
      <c r="B18" s="35">
        <f t="shared" si="1"/>
        <v>666</v>
      </c>
      <c r="C18" s="43">
        <f>B18/B6*100</f>
        <v>9.172290318137998</v>
      </c>
      <c r="D18" s="6"/>
      <c r="E18" s="105">
        <v>372</v>
      </c>
      <c r="F18" s="43">
        <f>E18/E6*100</f>
        <v>9.6323148627654067</v>
      </c>
      <c r="G18" s="6"/>
      <c r="H18" s="105">
        <v>294</v>
      </c>
      <c r="I18" s="43">
        <f>H18/H6*100</f>
        <v>8.6496028243601053</v>
      </c>
    </row>
    <row r="19" spans="1:9" ht="15" x14ac:dyDescent="0.25">
      <c r="A19" s="4" t="s">
        <v>26</v>
      </c>
      <c r="B19" s="35">
        <f t="shared" si="1"/>
        <v>651</v>
      </c>
      <c r="C19" s="43">
        <f>B19/B6*100</f>
        <v>8.9657072028646194</v>
      </c>
      <c r="D19" s="6"/>
      <c r="E19" s="105">
        <v>338</v>
      </c>
      <c r="F19" s="43">
        <f>E19/E6*100</f>
        <v>8.7519419989642682</v>
      </c>
      <c r="G19" s="6"/>
      <c r="H19" s="105">
        <v>313</v>
      </c>
      <c r="I19" s="43">
        <f>H19/H6*100</f>
        <v>9.2085907619888197</v>
      </c>
    </row>
    <row r="20" spans="1:9" ht="15" thickBot="1" x14ac:dyDescent="0.25">
      <c r="A20" s="5"/>
      <c r="B20" s="36"/>
      <c r="C20" s="15"/>
      <c r="D20" s="15"/>
      <c r="E20" s="5"/>
      <c r="F20" s="15"/>
      <c r="G20" s="15"/>
      <c r="H20" s="5"/>
      <c r="I20" s="15"/>
    </row>
    <row r="21" spans="1:9" x14ac:dyDescent="0.2">
      <c r="A21" s="46" t="s">
        <v>41</v>
      </c>
      <c r="B21" s="52"/>
      <c r="C21" s="52"/>
      <c r="D21" s="52"/>
      <c r="E21" s="52"/>
      <c r="F21" s="52"/>
      <c r="G21" s="46"/>
    </row>
    <row r="22" spans="1:9" x14ac:dyDescent="0.2">
      <c r="A22" s="62"/>
    </row>
    <row r="23" spans="1:9" x14ac:dyDescent="0.2">
      <c r="B23" s="61"/>
      <c r="E23" s="61"/>
      <c r="F23" s="43"/>
      <c r="H23" s="61"/>
      <c r="I23" s="43"/>
    </row>
    <row r="24" spans="1:9" x14ac:dyDescent="0.2">
      <c r="F24" s="60"/>
    </row>
    <row r="25" spans="1:9" x14ac:dyDescent="0.2">
      <c r="A25" s="62"/>
    </row>
    <row r="26" spans="1:9" x14ac:dyDescent="0.2">
      <c r="B26" s="61"/>
      <c r="E26" s="61"/>
      <c r="F26" s="43"/>
      <c r="H26" s="61"/>
      <c r="I26" s="43"/>
    </row>
    <row r="27" spans="1:9" x14ac:dyDescent="0.2">
      <c r="F27" s="60"/>
    </row>
    <row r="30" spans="1:9" x14ac:dyDescent="0.2">
      <c r="B30" s="67"/>
      <c r="E30" s="60"/>
    </row>
    <row r="31" spans="1:9" x14ac:dyDescent="0.2">
      <c r="B31" s="67"/>
    </row>
    <row r="47" spans="1:14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 x14ac:dyDescent="0.25">
      <c r="A48"/>
      <c r="B48" s="63"/>
      <c r="C48" s="63"/>
      <c r="D48"/>
      <c r="E48"/>
      <c r="F48"/>
      <c r="G48"/>
      <c r="H48"/>
      <c r="I48"/>
      <c r="J48"/>
      <c r="K48"/>
      <c r="L48"/>
      <c r="M48"/>
      <c r="N48"/>
    </row>
    <row r="49" spans="1:14" ht="15" x14ac:dyDescent="0.25">
      <c r="A49"/>
      <c r="B49" s="63"/>
      <c r="C49" s="64"/>
      <c r="D49"/>
      <c r="E49"/>
      <c r="F49"/>
      <c r="G49"/>
      <c r="H49"/>
      <c r="I49"/>
      <c r="J49"/>
      <c r="K49"/>
      <c r="L49"/>
      <c r="M49"/>
      <c r="N49"/>
    </row>
    <row r="50" spans="1:14" ht="15" x14ac:dyDescent="0.25">
      <c r="A50"/>
      <c r="B50" s="63"/>
      <c r="C50" s="64"/>
      <c r="D50"/>
      <c r="E50"/>
      <c r="F50"/>
      <c r="G50"/>
      <c r="H50"/>
      <c r="I50"/>
      <c r="J50"/>
      <c r="K50"/>
      <c r="L50"/>
      <c r="M50"/>
      <c r="N50"/>
    </row>
    <row r="51" spans="1:14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9" spans="2:3" x14ac:dyDescent="0.2">
      <c r="B69" s="66"/>
      <c r="C69" s="43"/>
    </row>
    <row r="70" spans="2:3" x14ac:dyDescent="0.2">
      <c r="B70" s="66"/>
      <c r="C70" s="43"/>
    </row>
    <row r="71" spans="2:3" x14ac:dyDescent="0.2">
      <c r="B71" s="66"/>
      <c r="C71" s="43"/>
    </row>
    <row r="72" spans="2:3" x14ac:dyDescent="0.2">
      <c r="B72" s="66"/>
      <c r="C72" s="43"/>
    </row>
    <row r="73" spans="2:3" x14ac:dyDescent="0.2">
      <c r="B73" s="66"/>
      <c r="C73" s="43"/>
    </row>
    <row r="74" spans="2:3" x14ac:dyDescent="0.2">
      <c r="B74" s="66"/>
      <c r="C74" s="43"/>
    </row>
    <row r="75" spans="2:3" x14ac:dyDescent="0.2">
      <c r="B75" s="66"/>
      <c r="C75" s="43"/>
    </row>
    <row r="76" spans="2:3" x14ac:dyDescent="0.2">
      <c r="B76" s="66"/>
      <c r="C76" s="43"/>
    </row>
    <row r="77" spans="2:3" x14ac:dyDescent="0.2">
      <c r="B77" s="66"/>
      <c r="C77" s="43"/>
    </row>
    <row r="78" spans="2:3" x14ac:dyDescent="0.2">
      <c r="B78" s="66"/>
      <c r="C78" s="43"/>
    </row>
    <row r="79" spans="2:3" x14ac:dyDescent="0.2">
      <c r="B79" s="66"/>
      <c r="C79" s="43"/>
    </row>
    <row r="80" spans="2:3" x14ac:dyDescent="0.2">
      <c r="B80" s="66"/>
      <c r="C80" s="43"/>
    </row>
  </sheetData>
  <sortState xmlns:xlrd2="http://schemas.microsoft.com/office/spreadsheetml/2017/richdata2" ref="A85:B96">
    <sortCondition descending="1" ref="B85:B96"/>
  </sortState>
  <mergeCells count="4">
    <mergeCell ref="A2:A4"/>
    <mergeCell ref="B2:C3"/>
    <mergeCell ref="E2:F3"/>
    <mergeCell ref="H2:I3"/>
  </mergeCells>
  <pageMargins left="0.7" right="0.7" top="0.75" bottom="0.75" header="0.3" footer="0.3"/>
  <pageSetup paperSize="12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6022E-9942-42C6-905E-AEC72883E028}">
  <dimension ref="A1:I48"/>
  <sheetViews>
    <sheetView topLeftCell="A66" zoomScale="85" zoomScaleNormal="85" workbookViewId="0">
      <selection activeCell="N10" sqref="N10"/>
    </sheetView>
  </sheetViews>
  <sheetFormatPr defaultRowHeight="14.25" x14ac:dyDescent="0.2"/>
  <cols>
    <col min="1" max="1" width="26.5703125" style="4" customWidth="1"/>
    <col min="2" max="3" width="16.7109375" style="4" customWidth="1"/>
    <col min="4" max="4" width="1.42578125" style="4" customWidth="1"/>
    <col min="5" max="6" width="16.7109375" style="4" customWidth="1"/>
    <col min="7" max="7" width="1.42578125" style="4" customWidth="1"/>
    <col min="8" max="9" width="16.7109375" style="4" customWidth="1"/>
    <col min="10" max="16384" width="9.140625" style="4"/>
  </cols>
  <sheetData>
    <row r="1" spans="1:9" ht="25.5" customHeight="1" thickBot="1" x14ac:dyDescent="0.25">
      <c r="A1" s="8" t="s">
        <v>65</v>
      </c>
      <c r="B1" s="8"/>
      <c r="C1" s="8"/>
      <c r="D1" s="39"/>
      <c r="E1" s="8"/>
      <c r="F1" s="8"/>
      <c r="G1" s="39"/>
    </row>
    <row r="2" spans="1:9" ht="15" x14ac:dyDescent="0.2">
      <c r="A2" s="113" t="s">
        <v>27</v>
      </c>
      <c r="B2" s="113" t="s">
        <v>2</v>
      </c>
      <c r="C2" s="113"/>
      <c r="D2" s="9"/>
      <c r="E2" s="116" t="s">
        <v>11</v>
      </c>
      <c r="F2" s="116"/>
      <c r="G2" s="9"/>
      <c r="H2" s="116" t="s">
        <v>12</v>
      </c>
      <c r="I2" s="116"/>
    </row>
    <row r="3" spans="1:9" ht="15.75" thickBot="1" x14ac:dyDescent="0.25">
      <c r="A3" s="114"/>
      <c r="B3" s="115"/>
      <c r="C3" s="115"/>
      <c r="D3" s="9"/>
      <c r="E3" s="117"/>
      <c r="F3" s="117"/>
      <c r="G3" s="9"/>
      <c r="H3" s="117"/>
      <c r="I3" s="117"/>
    </row>
    <row r="4" spans="1:9" ht="24" customHeight="1" thickBot="1" x14ac:dyDescent="0.25">
      <c r="A4" s="115"/>
      <c r="B4" s="31" t="s">
        <v>0</v>
      </c>
      <c r="C4" s="31" t="s">
        <v>1</v>
      </c>
      <c r="D4" s="31"/>
      <c r="E4" s="31" t="s">
        <v>0</v>
      </c>
      <c r="F4" s="31" t="s">
        <v>1</v>
      </c>
      <c r="G4" s="31"/>
      <c r="H4" s="31" t="s">
        <v>0</v>
      </c>
      <c r="I4" s="31" t="s">
        <v>1</v>
      </c>
    </row>
    <row r="5" spans="1:9" ht="20.25" customHeight="1" x14ac:dyDescent="0.2">
      <c r="A5" s="9"/>
      <c r="B5" s="9"/>
      <c r="C5" s="9"/>
      <c r="D5" s="9"/>
      <c r="E5" s="9"/>
      <c r="F5" s="9"/>
      <c r="G5" s="9"/>
      <c r="H5" s="9"/>
      <c r="I5" s="9"/>
    </row>
    <row r="6" spans="1:9" ht="20.25" customHeight="1" x14ac:dyDescent="0.2">
      <c r="A6" s="8" t="s">
        <v>14</v>
      </c>
      <c r="B6" s="16">
        <f>SUM(B8:B13)</f>
        <v>7261</v>
      </c>
      <c r="C6" s="78">
        <f>SUM(C8:C13)</f>
        <v>100</v>
      </c>
      <c r="D6" s="17"/>
      <c r="E6" s="16">
        <f t="shared" ref="E6:I6" si="0">SUM(E8:E22)</f>
        <v>3862</v>
      </c>
      <c r="F6" s="78">
        <f t="shared" si="0"/>
        <v>100</v>
      </c>
      <c r="G6" s="17"/>
      <c r="H6" s="16">
        <f t="shared" si="0"/>
        <v>3399</v>
      </c>
      <c r="I6" s="78">
        <f t="shared" si="0"/>
        <v>100</v>
      </c>
    </row>
    <row r="7" spans="1:9" ht="20.25" customHeight="1" x14ac:dyDescent="0.2">
      <c r="A7" s="32"/>
      <c r="B7" s="21"/>
      <c r="C7" s="21"/>
      <c r="E7" s="21"/>
      <c r="F7" s="21"/>
      <c r="H7" s="21"/>
      <c r="I7" s="21"/>
    </row>
    <row r="8" spans="1:9" ht="20.25" customHeight="1" x14ac:dyDescent="0.2">
      <c r="A8" s="20" t="s">
        <v>43</v>
      </c>
      <c r="B8" s="76">
        <f>E8+H8</f>
        <v>4471</v>
      </c>
      <c r="C8" s="75">
        <f>B8/B6*100</f>
        <v>61.575540559151634</v>
      </c>
      <c r="D8" s="6"/>
      <c r="E8" s="76">
        <v>2379</v>
      </c>
      <c r="F8" s="75">
        <f>E8/E6*100</f>
        <v>61.600207146556187</v>
      </c>
      <c r="G8" s="6"/>
      <c r="H8" s="76">
        <v>2092</v>
      </c>
      <c r="I8" s="75">
        <f>H8/H6*100</f>
        <v>61.54751397469844</v>
      </c>
    </row>
    <row r="9" spans="1:9" ht="20.25" customHeight="1" x14ac:dyDescent="0.2">
      <c r="A9" s="20" t="s">
        <v>44</v>
      </c>
      <c r="B9" s="76">
        <f t="shared" ref="B9:B13" si="1">E9+H9</f>
        <v>14</v>
      </c>
      <c r="C9" s="75">
        <f>B9/B6*100</f>
        <v>0.19281090758848643</v>
      </c>
      <c r="D9" s="6"/>
      <c r="E9" s="76">
        <v>4</v>
      </c>
      <c r="F9" s="75">
        <f>E9/E6*100</f>
        <v>0.10357327809425168</v>
      </c>
      <c r="G9" s="6"/>
      <c r="H9" s="76">
        <v>10</v>
      </c>
      <c r="I9" s="75">
        <f>H9/H6*100</f>
        <v>0.29420417769932333</v>
      </c>
    </row>
    <row r="10" spans="1:9" ht="20.25" customHeight="1" x14ac:dyDescent="0.2">
      <c r="A10" s="20" t="s">
        <v>45</v>
      </c>
      <c r="B10" s="76">
        <f t="shared" si="1"/>
        <v>2220</v>
      </c>
      <c r="C10" s="75">
        <f>B10/B6*100</f>
        <v>30.574301060459991</v>
      </c>
      <c r="D10" s="6"/>
      <c r="E10" s="76">
        <v>1184</v>
      </c>
      <c r="F10" s="75">
        <f>E10/E6*100</f>
        <v>30.657690315898499</v>
      </c>
      <c r="G10" s="6"/>
      <c r="H10" s="76">
        <v>1036</v>
      </c>
      <c r="I10" s="75">
        <f>H10/H6*100</f>
        <v>30.479552809649896</v>
      </c>
    </row>
    <row r="11" spans="1:9" ht="20.25" customHeight="1" x14ac:dyDescent="0.2">
      <c r="A11" s="20" t="s">
        <v>46</v>
      </c>
      <c r="B11" s="76">
        <f t="shared" si="1"/>
        <v>534</v>
      </c>
      <c r="C11" s="75">
        <f>B11/B6*100</f>
        <v>7.3543589037322681</v>
      </c>
      <c r="D11" s="6"/>
      <c r="E11" s="76">
        <v>283</v>
      </c>
      <c r="F11" s="75">
        <f>E11/E6*100</f>
        <v>7.3278094251683061</v>
      </c>
      <c r="G11" s="6"/>
      <c r="H11" s="76">
        <v>251</v>
      </c>
      <c r="I11" s="75">
        <f>H11/H6*100</f>
        <v>7.3845248602530154</v>
      </c>
    </row>
    <row r="12" spans="1:9" ht="20.25" customHeight="1" x14ac:dyDescent="0.2">
      <c r="A12" s="20" t="s">
        <v>28</v>
      </c>
      <c r="B12" s="76">
        <f t="shared" si="1"/>
        <v>22</v>
      </c>
      <c r="C12" s="75">
        <f>B12/B6*100</f>
        <v>0.30298856906762156</v>
      </c>
      <c r="D12" s="6"/>
      <c r="E12" s="76">
        <v>12</v>
      </c>
      <c r="F12" s="75">
        <f>E12/E6*100</f>
        <v>0.31071983428275507</v>
      </c>
      <c r="G12" s="6"/>
      <c r="H12" s="76">
        <v>10</v>
      </c>
      <c r="I12" s="75">
        <f>H12/H6*100</f>
        <v>0.29420417769932333</v>
      </c>
    </row>
    <row r="13" spans="1:9" ht="20.25" customHeight="1" x14ac:dyDescent="0.2">
      <c r="A13" s="20" t="s">
        <v>9</v>
      </c>
      <c r="B13" s="76">
        <f t="shared" si="1"/>
        <v>0</v>
      </c>
      <c r="C13" s="75">
        <f>B13/B6*100</f>
        <v>0</v>
      </c>
      <c r="D13" s="6"/>
      <c r="E13" s="76">
        <v>0</v>
      </c>
      <c r="F13" s="75">
        <f>E13/E6*100</f>
        <v>0</v>
      </c>
      <c r="G13" s="6"/>
      <c r="H13" s="76">
        <v>0</v>
      </c>
      <c r="I13" s="75">
        <f>H13/H6*100</f>
        <v>0</v>
      </c>
    </row>
    <row r="14" spans="1:9" ht="20.25" customHeight="1" thickBot="1" x14ac:dyDescent="0.25">
      <c r="A14" s="22"/>
      <c r="B14" s="77"/>
      <c r="C14" s="23"/>
      <c r="D14" s="15"/>
      <c r="E14" s="19"/>
      <c r="F14" s="23"/>
      <c r="G14" s="15"/>
      <c r="H14" s="19"/>
      <c r="I14" s="23"/>
    </row>
    <row r="15" spans="1:9" x14ac:dyDescent="0.2">
      <c r="A15" s="118" t="s">
        <v>41</v>
      </c>
      <c r="B15" s="118"/>
      <c r="C15" s="118"/>
      <c r="D15" s="118"/>
      <c r="E15" s="118"/>
      <c r="F15" s="118"/>
      <c r="G15" s="6"/>
    </row>
    <row r="16" spans="1:9" x14ac:dyDescent="0.2">
      <c r="D16" s="6"/>
      <c r="G16" s="6"/>
    </row>
    <row r="17" spans="1:7" x14ac:dyDescent="0.2">
      <c r="D17" s="6"/>
      <c r="G17" s="6"/>
    </row>
    <row r="18" spans="1:7" x14ac:dyDescent="0.2">
      <c r="D18" s="6"/>
      <c r="G18" s="6"/>
    </row>
    <row r="19" spans="1:7" x14ac:dyDescent="0.2">
      <c r="D19" s="6"/>
      <c r="G19" s="6"/>
    </row>
    <row r="21" spans="1:7" x14ac:dyDescent="0.2">
      <c r="A21" s="62"/>
    </row>
    <row r="22" spans="1:7" x14ac:dyDescent="0.2">
      <c r="B22" s="61"/>
      <c r="C22" s="43"/>
    </row>
    <row r="23" spans="1:7" x14ac:dyDescent="0.2">
      <c r="B23" s="111"/>
      <c r="C23" s="65"/>
    </row>
    <row r="24" spans="1:7" x14ac:dyDescent="0.2">
      <c r="B24" s="111"/>
      <c r="C24" s="65"/>
    </row>
    <row r="26" spans="1:7" x14ac:dyDescent="0.2">
      <c r="A26" s="54"/>
    </row>
    <row r="27" spans="1:7" x14ac:dyDescent="0.2">
      <c r="B27" s="61"/>
      <c r="C27" s="43"/>
    </row>
    <row r="28" spans="1:7" x14ac:dyDescent="0.2">
      <c r="C28" s="43"/>
    </row>
    <row r="29" spans="1:7" x14ac:dyDescent="0.2">
      <c r="C29" s="43"/>
    </row>
    <row r="31" spans="1:7" x14ac:dyDescent="0.2">
      <c r="B31" s="66"/>
    </row>
    <row r="35" spans="1:6" x14ac:dyDescent="0.2">
      <c r="B35" s="35"/>
      <c r="C35" s="7"/>
      <c r="E35" s="61"/>
      <c r="F35" s="43"/>
    </row>
    <row r="36" spans="1:6" x14ac:dyDescent="0.2">
      <c r="B36" s="35"/>
    </row>
    <row r="37" spans="1:6" x14ac:dyDescent="0.2">
      <c r="B37" s="35"/>
    </row>
    <row r="43" spans="1:6" x14ac:dyDescent="0.2">
      <c r="A43" s="20"/>
      <c r="B43" s="67"/>
      <c r="C43" s="111"/>
    </row>
    <row r="44" spans="1:6" x14ac:dyDescent="0.2">
      <c r="A44" s="20"/>
      <c r="B44" s="67"/>
      <c r="C44" s="111"/>
    </row>
    <row r="45" spans="1:6" x14ac:dyDescent="0.2">
      <c r="A45" s="20"/>
      <c r="B45" s="67"/>
      <c r="C45" s="111"/>
    </row>
    <row r="46" spans="1:6" x14ac:dyDescent="0.2">
      <c r="A46" s="20"/>
      <c r="B46" s="67"/>
      <c r="C46" s="111"/>
    </row>
    <row r="47" spans="1:6" x14ac:dyDescent="0.2">
      <c r="A47" s="20"/>
      <c r="B47" s="67"/>
      <c r="C47" s="111"/>
    </row>
    <row r="48" spans="1:6" x14ac:dyDescent="0.2">
      <c r="A48" s="20"/>
    </row>
  </sheetData>
  <sortState xmlns:xlrd2="http://schemas.microsoft.com/office/spreadsheetml/2017/richdata2" ref="A43:B47">
    <sortCondition descending="1" ref="B43:B47"/>
  </sortState>
  <mergeCells count="5">
    <mergeCell ref="A2:A4"/>
    <mergeCell ref="B2:C3"/>
    <mergeCell ref="E2:F3"/>
    <mergeCell ref="H2:I3"/>
    <mergeCell ref="A15:F15"/>
  </mergeCells>
  <conditionalFormatting sqref="B35:B37">
    <cfRule type="containsText" dxfId="2" priority="1" operator="containsText" text="region">
      <formula>NOT(ISERROR(SEARCH("region",B35)))</formula>
    </cfRule>
  </conditionalFormatting>
  <pageMargins left="0.7" right="0.7" top="0.75" bottom="0.75" header="0.3" footer="0.3"/>
  <pageSetup paperSize="12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0"/>
  <sheetViews>
    <sheetView workbookViewId="0">
      <selection activeCell="H25" sqref="H25"/>
    </sheetView>
  </sheetViews>
  <sheetFormatPr defaultRowHeight="14.25" x14ac:dyDescent="0.2"/>
  <cols>
    <col min="1" max="1" width="26.5703125" style="4" customWidth="1"/>
    <col min="2" max="3" width="16.7109375" style="4" customWidth="1"/>
    <col min="4" max="4" width="1.42578125" style="4" customWidth="1"/>
    <col min="5" max="6" width="16.7109375" style="4" customWidth="1"/>
    <col min="7" max="7" width="1.42578125" style="4" customWidth="1"/>
    <col min="8" max="9" width="16.7109375" style="4" customWidth="1"/>
    <col min="10" max="16384" width="9.140625" style="4"/>
  </cols>
  <sheetData>
    <row r="1" spans="1:9" ht="15.75" thickBot="1" x14ac:dyDescent="0.25">
      <c r="A1" s="8" t="s">
        <v>62</v>
      </c>
      <c r="B1" s="8"/>
      <c r="C1" s="8"/>
      <c r="D1" s="39"/>
      <c r="E1" s="8"/>
      <c r="F1" s="8"/>
      <c r="G1" s="39"/>
    </row>
    <row r="2" spans="1:9" ht="15" x14ac:dyDescent="0.2">
      <c r="A2" s="113" t="s">
        <v>27</v>
      </c>
      <c r="B2" s="113" t="s">
        <v>2</v>
      </c>
      <c r="C2" s="113"/>
      <c r="D2" s="9"/>
      <c r="E2" s="116" t="s">
        <v>11</v>
      </c>
      <c r="F2" s="116"/>
      <c r="G2" s="9"/>
      <c r="H2" s="116" t="s">
        <v>12</v>
      </c>
      <c r="I2" s="116"/>
    </row>
    <row r="3" spans="1:9" ht="15.75" thickBot="1" x14ac:dyDescent="0.25">
      <c r="A3" s="114"/>
      <c r="B3" s="115"/>
      <c r="C3" s="115"/>
      <c r="D3" s="9"/>
      <c r="E3" s="117"/>
      <c r="F3" s="117"/>
      <c r="G3" s="9"/>
      <c r="H3" s="117"/>
      <c r="I3" s="117"/>
    </row>
    <row r="4" spans="1:9" ht="15.75" thickBot="1" x14ac:dyDescent="0.25">
      <c r="A4" s="115"/>
      <c r="B4" s="31" t="s">
        <v>0</v>
      </c>
      <c r="C4" s="31" t="s">
        <v>1</v>
      </c>
      <c r="D4" s="31"/>
      <c r="E4" s="31" t="s">
        <v>0</v>
      </c>
      <c r="F4" s="31" t="s">
        <v>1</v>
      </c>
      <c r="G4" s="31"/>
      <c r="H4" s="31" t="s">
        <v>0</v>
      </c>
      <c r="I4" s="31" t="s">
        <v>1</v>
      </c>
    </row>
    <row r="5" spans="1:9" ht="15" x14ac:dyDescent="0.2">
      <c r="A5" s="9"/>
      <c r="B5" s="9"/>
      <c r="C5" s="9"/>
      <c r="D5" s="9"/>
      <c r="E5" s="9"/>
      <c r="F5" s="9"/>
      <c r="G5" s="9"/>
      <c r="H5" s="9"/>
      <c r="I5" s="9"/>
    </row>
    <row r="6" spans="1:9" ht="43.5" customHeight="1" x14ac:dyDescent="0.2">
      <c r="A6" s="8" t="s">
        <v>14</v>
      </c>
      <c r="B6" s="80">
        <f>SUM(B8:B11)</f>
        <v>7261</v>
      </c>
      <c r="C6" s="79">
        <f>SUM(C8:C11)</f>
        <v>100</v>
      </c>
      <c r="D6" s="17"/>
      <c r="E6" s="80">
        <f>SUM(E8:E20)</f>
        <v>3862</v>
      </c>
      <c r="F6" s="79">
        <f>SUM(F8:F20)</f>
        <v>100</v>
      </c>
      <c r="G6" s="17"/>
      <c r="H6" s="80">
        <f>SUM(H8:H20)</f>
        <v>3399</v>
      </c>
      <c r="I6" s="79">
        <f>SUM(I8:I20)</f>
        <v>100</v>
      </c>
    </row>
    <row r="7" spans="1:9" ht="15" x14ac:dyDescent="0.2">
      <c r="A7" s="32"/>
      <c r="B7" s="81"/>
      <c r="C7" s="73"/>
      <c r="E7" s="81"/>
      <c r="F7" s="73"/>
      <c r="H7" s="81"/>
      <c r="I7" s="73"/>
    </row>
    <row r="8" spans="1:9" x14ac:dyDescent="0.2">
      <c r="A8" s="4" t="s">
        <v>48</v>
      </c>
      <c r="B8" s="76">
        <f>E8+H8</f>
        <v>6556</v>
      </c>
      <c r="C8" s="74">
        <f>B8/B6*100</f>
        <v>90.290593582151217</v>
      </c>
      <c r="D8" s="6"/>
      <c r="E8" s="76">
        <v>3486</v>
      </c>
      <c r="F8" s="74">
        <f>E8/E6*100</f>
        <v>90.264111859140343</v>
      </c>
      <c r="G8" s="6"/>
      <c r="H8" s="76">
        <v>3070</v>
      </c>
      <c r="I8" s="74">
        <f>H8/H6*100</f>
        <v>90.320682553692265</v>
      </c>
    </row>
    <row r="9" spans="1:9" x14ac:dyDescent="0.2">
      <c r="A9" s="4" t="s">
        <v>49</v>
      </c>
      <c r="B9" s="76">
        <f t="shared" ref="B9:B11" si="0">E9+H9</f>
        <v>700</v>
      </c>
      <c r="C9" s="74">
        <f>B9/B6*100</f>
        <v>9.6405453794243208</v>
      </c>
      <c r="D9" s="6"/>
      <c r="E9" s="76">
        <v>374</v>
      </c>
      <c r="F9" s="74">
        <f>E9/E6*100</f>
        <v>9.6841015018125329</v>
      </c>
      <c r="G9" s="6"/>
      <c r="H9" s="76">
        <v>326</v>
      </c>
      <c r="I9" s="74">
        <f>H9/H6*100</f>
        <v>9.5910561929979412</v>
      </c>
    </row>
    <row r="10" spans="1:9" x14ac:dyDescent="0.2">
      <c r="A10" s="4" t="s">
        <v>28</v>
      </c>
      <c r="B10" s="76">
        <f t="shared" si="0"/>
        <v>5</v>
      </c>
      <c r="C10" s="74">
        <f>B10/B6*100</f>
        <v>6.8861038424459439E-2</v>
      </c>
      <c r="D10" s="6"/>
      <c r="E10" s="76">
        <v>2</v>
      </c>
      <c r="F10" s="74">
        <f>E10/E6*100</f>
        <v>5.178663904712584E-2</v>
      </c>
      <c r="G10" s="6"/>
      <c r="H10" s="76">
        <v>3</v>
      </c>
      <c r="I10" s="74">
        <f>H10/H6*100</f>
        <v>8.8261253309797005E-2</v>
      </c>
    </row>
    <row r="11" spans="1:9" x14ac:dyDescent="0.2">
      <c r="A11" s="4" t="s">
        <v>9</v>
      </c>
      <c r="B11" s="76">
        <f t="shared" si="0"/>
        <v>0</v>
      </c>
      <c r="C11" s="74">
        <f>B11/B6*100</f>
        <v>0</v>
      </c>
      <c r="D11" s="6"/>
      <c r="E11" s="76">
        <v>0</v>
      </c>
      <c r="F11" s="74">
        <f>E11/E6*100</f>
        <v>0</v>
      </c>
      <c r="G11" s="6"/>
      <c r="H11" s="76">
        <v>0</v>
      </c>
      <c r="I11" s="74">
        <f>H11/H6*100</f>
        <v>0</v>
      </c>
    </row>
    <row r="12" spans="1:9" ht="15" thickBot="1" x14ac:dyDescent="0.25">
      <c r="A12" s="22"/>
      <c r="B12" s="19"/>
      <c r="C12" s="23"/>
      <c r="D12" s="15"/>
      <c r="E12" s="19"/>
      <c r="F12" s="23"/>
      <c r="G12" s="15"/>
      <c r="H12" s="19"/>
      <c r="I12" s="23"/>
    </row>
    <row r="13" spans="1:9" x14ac:dyDescent="0.2">
      <c r="A13" s="118" t="s">
        <v>41</v>
      </c>
      <c r="B13" s="118"/>
      <c r="C13" s="118"/>
      <c r="D13" s="118"/>
      <c r="E13" s="118"/>
      <c r="F13" s="118"/>
      <c r="G13" s="6"/>
    </row>
    <row r="14" spans="1:9" x14ac:dyDescent="0.2">
      <c r="D14" s="6"/>
      <c r="G14" s="6"/>
    </row>
    <row r="15" spans="1:9" x14ac:dyDescent="0.2">
      <c r="D15" s="6"/>
      <c r="G15" s="6"/>
    </row>
    <row r="16" spans="1:9" x14ac:dyDescent="0.2">
      <c r="D16" s="6"/>
      <c r="G16" s="6"/>
    </row>
    <row r="17" spans="2:7" x14ac:dyDescent="0.2">
      <c r="D17" s="6"/>
      <c r="G17" s="6"/>
    </row>
    <row r="19" spans="2:7" x14ac:dyDescent="0.2">
      <c r="B19" s="111"/>
      <c r="C19" s="43"/>
    </row>
    <row r="20" spans="2:7" x14ac:dyDescent="0.2">
      <c r="B20" s="111"/>
      <c r="C20" s="43"/>
    </row>
    <row r="21" spans="2:7" x14ac:dyDescent="0.2">
      <c r="B21" s="111"/>
      <c r="C21" s="43"/>
    </row>
    <row r="24" spans="2:7" x14ac:dyDescent="0.2">
      <c r="B24" s="67"/>
    </row>
    <row r="25" spans="2:7" x14ac:dyDescent="0.2">
      <c r="B25" s="67"/>
    </row>
    <row r="26" spans="2:7" x14ac:dyDescent="0.2">
      <c r="B26" s="67"/>
    </row>
    <row r="31" spans="2:7" x14ac:dyDescent="0.2">
      <c r="C31" s="43"/>
      <c r="E31" s="76"/>
      <c r="F31" s="76"/>
    </row>
    <row r="32" spans="2:7" x14ac:dyDescent="0.2">
      <c r="C32" s="43"/>
      <c r="E32" s="76"/>
      <c r="F32" s="76"/>
    </row>
    <row r="33" spans="2:6" x14ac:dyDescent="0.2">
      <c r="C33" s="43"/>
      <c r="E33" s="76"/>
      <c r="F33" s="76"/>
    </row>
    <row r="34" spans="2:6" x14ac:dyDescent="0.2">
      <c r="E34" s="76"/>
      <c r="F34" s="76"/>
    </row>
    <row r="38" spans="2:6" x14ac:dyDescent="0.2">
      <c r="B38" s="7"/>
      <c r="C38" s="7"/>
    </row>
    <row r="39" spans="2:6" x14ac:dyDescent="0.2">
      <c r="B39" s="7"/>
      <c r="C39" s="7"/>
    </row>
    <row r="40" spans="2:6" x14ac:dyDescent="0.2">
      <c r="B40" s="7"/>
      <c r="C40" s="7"/>
    </row>
  </sheetData>
  <mergeCells count="5">
    <mergeCell ref="A2:A4"/>
    <mergeCell ref="B2:C3"/>
    <mergeCell ref="E2:F3"/>
    <mergeCell ref="H2:I3"/>
    <mergeCell ref="A13:F13"/>
  </mergeCells>
  <pageMargins left="0.7" right="0.7" top="0.75" bottom="0.75" header="0.3" footer="0.3"/>
  <pageSetup paperSize="1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CEAD3-4F7A-4517-BF05-A5D07234D3DB}">
  <dimension ref="A1:M34"/>
  <sheetViews>
    <sheetView workbookViewId="0">
      <selection activeCell="H27" sqref="H27"/>
    </sheetView>
  </sheetViews>
  <sheetFormatPr defaultRowHeight="15" x14ac:dyDescent="0.25"/>
  <cols>
    <col min="1" max="1" width="2" customWidth="1"/>
    <col min="2" max="2" width="22.7109375" customWidth="1"/>
    <col min="3" max="4" width="18" customWidth="1"/>
    <col min="5" max="5" width="2.140625" customWidth="1"/>
    <col min="6" max="7" width="18" customWidth="1"/>
    <col min="8" max="8" width="2" customWidth="1"/>
    <col min="9" max="10" width="18" customWidth="1"/>
  </cols>
  <sheetData>
    <row r="1" spans="1:13" ht="27" customHeight="1" thickBot="1" x14ac:dyDescent="0.3">
      <c r="A1" s="8" t="s">
        <v>63</v>
      </c>
      <c r="B1" s="8"/>
      <c r="C1" s="8"/>
      <c r="D1" s="8"/>
      <c r="E1" s="8"/>
      <c r="F1" s="8"/>
      <c r="G1" s="39"/>
      <c r="H1" s="28"/>
      <c r="I1" s="28"/>
    </row>
    <row r="2" spans="1:13" ht="40.5" customHeight="1" thickBot="1" x14ac:dyDescent="0.3">
      <c r="A2" s="116" t="s">
        <v>56</v>
      </c>
      <c r="B2" s="116"/>
      <c r="C2" s="119" t="s">
        <v>2</v>
      </c>
      <c r="D2" s="119"/>
      <c r="E2" s="41"/>
      <c r="F2" s="120" t="s">
        <v>47</v>
      </c>
      <c r="G2" s="117"/>
      <c r="I2" s="117" t="s">
        <v>12</v>
      </c>
      <c r="J2" s="120"/>
    </row>
    <row r="3" spans="1:13" ht="28.5" customHeight="1" thickBot="1" x14ac:dyDescent="0.3">
      <c r="A3" s="117"/>
      <c r="B3" s="117"/>
      <c r="C3" s="31" t="s">
        <v>0</v>
      </c>
      <c r="D3" s="31" t="s">
        <v>1</v>
      </c>
      <c r="E3" s="31"/>
      <c r="F3" s="31" t="s">
        <v>0</v>
      </c>
      <c r="G3" s="31" t="s">
        <v>1</v>
      </c>
      <c r="H3" s="28"/>
      <c r="I3" s="31" t="s">
        <v>0</v>
      </c>
      <c r="J3" s="31" t="s">
        <v>1</v>
      </c>
    </row>
    <row r="4" spans="1:13" x14ac:dyDescent="0.25">
      <c r="A4" s="9"/>
      <c r="B4" s="9"/>
      <c r="C4" s="9"/>
      <c r="D4" s="9"/>
      <c r="E4" s="9"/>
      <c r="F4" s="9"/>
      <c r="G4" s="9"/>
      <c r="I4" s="9"/>
      <c r="J4" s="9"/>
    </row>
    <row r="5" spans="1:13" s="1" customFormat="1" ht="17.25" customHeight="1" x14ac:dyDescent="0.25">
      <c r="A5" s="8" t="s">
        <v>14</v>
      </c>
      <c r="B5" s="8"/>
      <c r="C5" s="82">
        <f>SUM(C6:C17)</f>
        <v>7261</v>
      </c>
      <c r="D5" s="72">
        <f>SUM(D6:D17)</f>
        <v>100.00000000000001</v>
      </c>
      <c r="E5" s="8"/>
      <c r="F5" s="82">
        <f>SUM(F6:F17)</f>
        <v>3862</v>
      </c>
      <c r="G5" s="72">
        <f>SUM(G6:G17)</f>
        <v>99.999999999999986</v>
      </c>
      <c r="I5" s="82">
        <f>SUM(I6:I17)</f>
        <v>3399</v>
      </c>
      <c r="J5" s="72">
        <f>SUM(J6:J17)</f>
        <v>100</v>
      </c>
    </row>
    <row r="6" spans="1:13" x14ac:dyDescent="0.25">
      <c r="A6" s="24"/>
      <c r="B6" s="24"/>
      <c r="C6" s="83"/>
      <c r="D6" s="45"/>
      <c r="F6" s="83"/>
      <c r="G6" s="45"/>
      <c r="I6" s="83"/>
      <c r="J6" s="45"/>
    </row>
    <row r="7" spans="1:13" x14ac:dyDescent="0.25">
      <c r="A7" s="4"/>
      <c r="B7" s="20" t="s">
        <v>30</v>
      </c>
      <c r="C7" s="84">
        <f>F7+I7</f>
        <v>1181</v>
      </c>
      <c r="D7" s="86">
        <f>C7/C5*100</f>
        <v>16.264977275857319</v>
      </c>
      <c r="E7" s="4"/>
      <c r="F7" s="84">
        <v>580</v>
      </c>
      <c r="G7" s="86">
        <f>F7/F5*100</f>
        <v>15.018125323666496</v>
      </c>
      <c r="I7" s="84">
        <v>601</v>
      </c>
      <c r="J7" s="86">
        <f>I7/I5*100</f>
        <v>17.681671079729334</v>
      </c>
      <c r="M7" s="45"/>
    </row>
    <row r="8" spans="1:13" x14ac:dyDescent="0.25">
      <c r="A8" s="4"/>
      <c r="B8" s="20" t="s">
        <v>31</v>
      </c>
      <c r="C8" s="84">
        <f t="shared" ref="C8:C13" si="0">F8+I8</f>
        <v>2724</v>
      </c>
      <c r="D8" s="86">
        <f>C8/C5*100</f>
        <v>37.515493733645506</v>
      </c>
      <c r="E8" s="4"/>
      <c r="F8" s="84">
        <v>1361</v>
      </c>
      <c r="G8" s="86">
        <f>F8/F5*100</f>
        <v>35.240807871569132</v>
      </c>
      <c r="I8" s="84">
        <v>1363</v>
      </c>
      <c r="J8" s="86">
        <f>I8/I5*100</f>
        <v>40.100029420417769</v>
      </c>
      <c r="M8" s="45"/>
    </row>
    <row r="9" spans="1:13" x14ac:dyDescent="0.25">
      <c r="A9" s="4"/>
      <c r="B9" s="20" t="s">
        <v>32</v>
      </c>
      <c r="C9" s="84">
        <f t="shared" si="0"/>
        <v>2553</v>
      </c>
      <c r="D9" s="86">
        <f>C9/C5*100</f>
        <v>35.160446219528993</v>
      </c>
      <c r="E9" s="4"/>
      <c r="F9" s="84">
        <v>1411</v>
      </c>
      <c r="G9" s="86">
        <f>F9/F5*100</f>
        <v>36.535473847747276</v>
      </c>
      <c r="I9" s="84">
        <v>1142</v>
      </c>
      <c r="J9" s="86">
        <f>I9/I5*100</f>
        <v>33.598117093262722</v>
      </c>
      <c r="M9" s="45"/>
    </row>
    <row r="10" spans="1:13" x14ac:dyDescent="0.25">
      <c r="A10" s="4"/>
      <c r="B10" s="20" t="s">
        <v>33</v>
      </c>
      <c r="C10" s="84">
        <f t="shared" si="0"/>
        <v>722</v>
      </c>
      <c r="D10" s="86">
        <f>C10/C5*100</f>
        <v>9.9435339484919432</v>
      </c>
      <c r="E10" s="4"/>
      <c r="F10" s="84">
        <v>456</v>
      </c>
      <c r="G10" s="86">
        <f>F10/F5*100</f>
        <v>11.807353702744692</v>
      </c>
      <c r="I10" s="84">
        <v>266</v>
      </c>
      <c r="J10" s="86">
        <f>I10/I5*100</f>
        <v>7.8258311268020009</v>
      </c>
      <c r="M10" s="45"/>
    </row>
    <row r="11" spans="1:13" x14ac:dyDescent="0.25">
      <c r="A11" s="4"/>
      <c r="B11" s="20" t="s">
        <v>34</v>
      </c>
      <c r="C11" s="84">
        <f t="shared" si="0"/>
        <v>73</v>
      </c>
      <c r="D11" s="86">
        <f>C11/C5*100</f>
        <v>1.0053711609971079</v>
      </c>
      <c r="E11" s="4"/>
      <c r="F11" s="84">
        <v>51</v>
      </c>
      <c r="G11" s="86">
        <f>F11/F5*100</f>
        <v>1.3205592957017089</v>
      </c>
      <c r="I11" s="84">
        <v>22</v>
      </c>
      <c r="J11" s="86">
        <f>I11/I5*100</f>
        <v>0.64724919093851141</v>
      </c>
      <c r="M11" s="45"/>
    </row>
    <row r="12" spans="1:13" x14ac:dyDescent="0.25">
      <c r="A12" s="4"/>
      <c r="B12" s="20" t="s">
        <v>35</v>
      </c>
      <c r="C12" s="84">
        <f t="shared" si="0"/>
        <v>8</v>
      </c>
      <c r="D12" s="86">
        <f>C12/C5*100</f>
        <v>0.11017766147913512</v>
      </c>
      <c r="E12" s="4"/>
      <c r="F12" s="84">
        <v>3</v>
      </c>
      <c r="G12" s="86">
        <f>F12/F5*100</f>
        <v>7.7679958570688767E-2</v>
      </c>
      <c r="I12" s="84">
        <v>5</v>
      </c>
      <c r="J12" s="86">
        <f>I12/I5*100</f>
        <v>0.14710208884966167</v>
      </c>
      <c r="M12" s="45"/>
    </row>
    <row r="13" spans="1:13" x14ac:dyDescent="0.25">
      <c r="A13" s="4"/>
      <c r="B13" s="20" t="s">
        <v>36</v>
      </c>
      <c r="C13" s="84">
        <f t="shared" si="0"/>
        <v>0</v>
      </c>
      <c r="D13" s="86">
        <f>C13/C5*100</f>
        <v>0</v>
      </c>
      <c r="E13" s="4"/>
      <c r="F13" s="84">
        <v>0</v>
      </c>
      <c r="G13" s="86">
        <f>F13/F5*100</f>
        <v>0</v>
      </c>
      <c r="I13" s="84">
        <v>0</v>
      </c>
      <c r="J13" s="86">
        <f>I13/I5*100</f>
        <v>0</v>
      </c>
      <c r="M13" s="45"/>
    </row>
    <row r="14" spans="1:13" x14ac:dyDescent="0.25">
      <c r="A14" s="4"/>
      <c r="B14" s="20" t="s">
        <v>29</v>
      </c>
      <c r="C14" s="85">
        <f>F14+I14</f>
        <v>0</v>
      </c>
      <c r="D14" s="87">
        <f>C14/C5*100</f>
        <v>0</v>
      </c>
      <c r="E14" s="4"/>
      <c r="F14" s="85">
        <v>0</v>
      </c>
      <c r="G14" s="87">
        <f>F14/F5*100</f>
        <v>0</v>
      </c>
      <c r="I14" s="85">
        <v>0</v>
      </c>
      <c r="J14" s="87">
        <f>I14/I5*100</f>
        <v>0</v>
      </c>
      <c r="M14" s="45"/>
    </row>
    <row r="15" spans="1:13" ht="15.75" thickBot="1" x14ac:dyDescent="0.3">
      <c r="A15" s="5"/>
      <c r="B15" s="28"/>
      <c r="C15" s="28"/>
      <c r="D15" s="28"/>
      <c r="E15" s="28"/>
      <c r="F15" s="28"/>
      <c r="G15" s="28"/>
      <c r="H15" s="28"/>
      <c r="I15" s="28"/>
      <c r="J15" s="28"/>
      <c r="M15" s="45"/>
    </row>
    <row r="16" spans="1:13" x14ac:dyDescent="0.25">
      <c r="A16" s="121" t="s">
        <v>41</v>
      </c>
      <c r="B16" s="121"/>
      <c r="C16" s="121"/>
      <c r="D16" s="121"/>
      <c r="E16" s="121"/>
      <c r="F16" s="121"/>
      <c r="G16" s="121"/>
    </row>
    <row r="21" spans="2:4" x14ac:dyDescent="0.25">
      <c r="B21" s="20"/>
      <c r="C21" s="98"/>
      <c r="D21" s="45"/>
    </row>
    <row r="22" spans="2:4" x14ac:dyDescent="0.25">
      <c r="B22" s="20"/>
      <c r="C22" s="98"/>
      <c r="D22" s="45"/>
    </row>
    <row r="23" spans="2:4" x14ac:dyDescent="0.25">
      <c r="B23" s="20"/>
      <c r="C23" s="98"/>
      <c r="D23" s="45"/>
    </row>
    <row r="24" spans="2:4" x14ac:dyDescent="0.25">
      <c r="B24" s="20"/>
      <c r="C24" s="98"/>
      <c r="D24" s="45"/>
    </row>
    <row r="25" spans="2:4" x14ac:dyDescent="0.25">
      <c r="B25" s="20"/>
      <c r="C25" s="98"/>
      <c r="D25" s="45"/>
    </row>
    <row r="26" spans="2:4" x14ac:dyDescent="0.25">
      <c r="B26" s="20"/>
      <c r="C26" s="98"/>
      <c r="D26" s="45"/>
    </row>
    <row r="27" spans="2:4" x14ac:dyDescent="0.25">
      <c r="B27" s="20"/>
      <c r="C27" s="98"/>
      <c r="D27" s="45"/>
    </row>
    <row r="28" spans="2:4" x14ac:dyDescent="0.25">
      <c r="B28" s="20"/>
      <c r="C28" s="98"/>
      <c r="D28" s="45"/>
    </row>
    <row r="32" spans="2:4" x14ac:dyDescent="0.25">
      <c r="C32" s="44"/>
      <c r="D32" s="45"/>
    </row>
    <row r="33" spans="3:4" x14ac:dyDescent="0.25">
      <c r="C33" s="68"/>
      <c r="D33" s="45"/>
    </row>
    <row r="34" spans="3:4" x14ac:dyDescent="0.25">
      <c r="C34" s="44"/>
      <c r="D34" s="45"/>
    </row>
  </sheetData>
  <mergeCells count="5">
    <mergeCell ref="A2:B3"/>
    <mergeCell ref="C2:D2"/>
    <mergeCell ref="F2:G2"/>
    <mergeCell ref="I2:J2"/>
    <mergeCell ref="A16:G16"/>
  </mergeCells>
  <pageMargins left="0.7" right="0.7" top="0.75" bottom="0.75" header="0.3" footer="0.3"/>
  <pageSetup paperSize="12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90"/>
  <sheetViews>
    <sheetView topLeftCell="B1" zoomScale="130" zoomScaleNormal="130" workbookViewId="0">
      <selection activeCell="J22" sqref="J22"/>
    </sheetView>
  </sheetViews>
  <sheetFormatPr defaultRowHeight="15" x14ac:dyDescent="0.25"/>
  <cols>
    <col min="1" max="1" width="1.7109375" customWidth="1"/>
    <col min="2" max="2" width="11.5703125" customWidth="1"/>
    <col min="3" max="4" width="9.42578125" customWidth="1"/>
    <col min="5" max="5" width="0.85546875" customWidth="1"/>
    <col min="6" max="11" width="9.42578125" customWidth="1"/>
    <col min="12" max="12" width="1" customWidth="1"/>
    <col min="13" max="18" width="9.42578125" customWidth="1"/>
  </cols>
  <sheetData>
    <row r="1" spans="1:18" ht="36.75" customHeight="1" thickBot="1" x14ac:dyDescent="0.3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5" customHeight="1" thickBot="1" x14ac:dyDescent="0.3">
      <c r="A2" s="124" t="s">
        <v>39</v>
      </c>
      <c r="B2" s="124"/>
      <c r="C2" s="114" t="s">
        <v>2</v>
      </c>
      <c r="D2" s="114"/>
      <c r="E2" s="38"/>
      <c r="F2" s="125" t="s">
        <v>11</v>
      </c>
      <c r="G2" s="125"/>
      <c r="H2" s="125"/>
      <c r="I2" s="125"/>
      <c r="J2" s="125"/>
      <c r="K2" s="125"/>
      <c r="L2" s="38"/>
      <c r="M2" s="30"/>
      <c r="N2" s="30"/>
      <c r="O2" s="125" t="s">
        <v>12</v>
      </c>
      <c r="P2" s="125"/>
      <c r="Q2" s="125"/>
      <c r="R2" s="125"/>
    </row>
    <row r="3" spans="1:18" ht="17.25" customHeight="1" thickBot="1" x14ac:dyDescent="0.3">
      <c r="A3" s="124"/>
      <c r="B3" s="124"/>
      <c r="C3" s="115"/>
      <c r="D3" s="115"/>
      <c r="E3" s="33"/>
      <c r="F3" s="115" t="s">
        <v>2</v>
      </c>
      <c r="G3" s="115"/>
      <c r="H3" s="115" t="s">
        <v>37</v>
      </c>
      <c r="I3" s="115"/>
      <c r="J3" s="117" t="s">
        <v>38</v>
      </c>
      <c r="K3" s="117"/>
      <c r="L3" s="33"/>
      <c r="M3" s="115" t="s">
        <v>2</v>
      </c>
      <c r="N3" s="115"/>
      <c r="O3" s="119" t="s">
        <v>37</v>
      </c>
      <c r="P3" s="119"/>
      <c r="Q3" s="120" t="s">
        <v>38</v>
      </c>
      <c r="R3" s="120"/>
    </row>
    <row r="4" spans="1:18" ht="15.75" thickBot="1" x14ac:dyDescent="0.3">
      <c r="A4" s="117"/>
      <c r="B4" s="117"/>
      <c r="C4" s="31" t="s">
        <v>0</v>
      </c>
      <c r="D4" s="31" t="s">
        <v>1</v>
      </c>
      <c r="E4" s="31"/>
      <c r="F4" s="31" t="s">
        <v>0</v>
      </c>
      <c r="G4" s="31" t="s">
        <v>1</v>
      </c>
      <c r="H4" s="31" t="s">
        <v>0</v>
      </c>
      <c r="I4" s="31" t="s">
        <v>1</v>
      </c>
      <c r="J4" s="31" t="s">
        <v>0</v>
      </c>
      <c r="K4" s="31" t="s">
        <v>1</v>
      </c>
      <c r="L4" s="31"/>
      <c r="M4" s="31" t="s">
        <v>0</v>
      </c>
      <c r="N4" s="31" t="s">
        <v>1</v>
      </c>
      <c r="O4" s="31" t="s">
        <v>0</v>
      </c>
      <c r="P4" s="31" t="s">
        <v>1</v>
      </c>
      <c r="Q4" s="31" t="s">
        <v>0</v>
      </c>
      <c r="R4" s="31" t="s">
        <v>1</v>
      </c>
    </row>
    <row r="5" spans="1:18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5"/>
    </row>
    <row r="6" spans="1:18" x14ac:dyDescent="0.25">
      <c r="A6" s="3" t="s">
        <v>14</v>
      </c>
      <c r="B6" s="3"/>
      <c r="C6" s="80">
        <f t="shared" ref="C6:F6" si="0">SUM(C8:C20)</f>
        <v>7261</v>
      </c>
      <c r="D6" s="78">
        <f t="shared" si="0"/>
        <v>100.00000000000001</v>
      </c>
      <c r="E6" s="25"/>
      <c r="F6" s="80">
        <f t="shared" si="0"/>
        <v>3862</v>
      </c>
      <c r="G6" s="94">
        <f>SUM(G8:G20)</f>
        <v>100</v>
      </c>
      <c r="H6" s="89">
        <f>SUM(H8:H20)</f>
        <v>1068</v>
      </c>
      <c r="I6" s="94">
        <f>SUM(I8:I20)</f>
        <v>100</v>
      </c>
      <c r="J6" s="89">
        <f>SUM(J8:J20)</f>
        <v>2794</v>
      </c>
      <c r="K6" s="94">
        <f>SUM(K8:K20)</f>
        <v>100</v>
      </c>
      <c r="L6" s="25"/>
      <c r="M6" s="80">
        <f t="shared" ref="M6" si="1">SUM(M8:M20)</f>
        <v>3399</v>
      </c>
      <c r="N6" s="94">
        <f>SUM(N8:N20)</f>
        <v>99.999999999999986</v>
      </c>
      <c r="O6" s="89">
        <f>SUM(O8:O20)</f>
        <v>977</v>
      </c>
      <c r="P6" s="94">
        <f>SUM(P8:P20)</f>
        <v>99.999999999999986</v>
      </c>
      <c r="Q6" s="89">
        <f>SUM(Q8:Q20)</f>
        <v>2422</v>
      </c>
      <c r="R6" s="94">
        <f>SUM(R8:R20)</f>
        <v>100</v>
      </c>
    </row>
    <row r="7" spans="1:18" x14ac:dyDescent="0.25">
      <c r="A7" s="3"/>
      <c r="B7" s="3"/>
      <c r="C7" s="89"/>
      <c r="D7" s="94"/>
      <c r="E7" s="25"/>
      <c r="F7" s="89"/>
      <c r="G7" s="94"/>
      <c r="H7" s="89"/>
      <c r="I7" s="94"/>
      <c r="J7" s="89"/>
      <c r="K7" s="94"/>
      <c r="L7" s="25"/>
      <c r="M7" s="89"/>
      <c r="N7" s="94"/>
      <c r="O7" s="89"/>
      <c r="P7" s="94"/>
      <c r="Q7" s="89"/>
      <c r="R7" s="94"/>
    </row>
    <row r="8" spans="1:18" x14ac:dyDescent="0.25">
      <c r="A8" s="24"/>
      <c r="B8" s="24" t="s">
        <v>40</v>
      </c>
      <c r="C8" s="88">
        <f>SUM(F8,M8)</f>
        <v>25</v>
      </c>
      <c r="D8" s="93">
        <f>C8/C6*100</f>
        <v>0.34430519212229721</v>
      </c>
      <c r="E8" s="29"/>
      <c r="F8" s="88">
        <f>SUM(H8,J8)</f>
        <v>13</v>
      </c>
      <c r="G8" s="93">
        <f>F8/F6*100</f>
        <v>0.33661315380631796</v>
      </c>
      <c r="H8" s="91">
        <v>0</v>
      </c>
      <c r="I8" s="93">
        <f>H8/H6*100</f>
        <v>0</v>
      </c>
      <c r="J8" s="91">
        <v>13</v>
      </c>
      <c r="K8" s="93">
        <f>J8/J6*100</f>
        <v>0.46528274874731562</v>
      </c>
      <c r="L8" s="29"/>
      <c r="M8" s="88">
        <f>SUM(O8,Q8)</f>
        <v>12</v>
      </c>
      <c r="N8" s="93">
        <f>M8/M6*100</f>
        <v>0.35304501323918802</v>
      </c>
      <c r="O8" s="91">
        <v>0</v>
      </c>
      <c r="P8" s="93">
        <f>O8/O6*100</f>
        <v>0</v>
      </c>
      <c r="Q8" s="91">
        <v>12</v>
      </c>
      <c r="R8" s="93">
        <f>Q8/Q6*100</f>
        <v>0.495458298926507</v>
      </c>
    </row>
    <row r="9" spans="1:18" x14ac:dyDescent="0.25">
      <c r="A9" s="4"/>
      <c r="B9" s="4" t="s">
        <v>3</v>
      </c>
      <c r="C9" s="88">
        <f t="shared" ref="C9:C15" si="2">SUM(F9,M9)</f>
        <v>551</v>
      </c>
      <c r="D9" s="93">
        <f>C9/C6*100</f>
        <v>7.5884864343754295</v>
      </c>
      <c r="E9" s="29"/>
      <c r="F9" s="88">
        <f t="shared" ref="F9:F15" si="3">SUM(H9,J9)</f>
        <v>292</v>
      </c>
      <c r="G9" s="93">
        <f>F9/F6*100</f>
        <v>7.5608493008803732</v>
      </c>
      <c r="H9" s="91">
        <v>0</v>
      </c>
      <c r="I9" s="93">
        <f>H9/H6*100</f>
        <v>0</v>
      </c>
      <c r="J9" s="91">
        <v>292</v>
      </c>
      <c r="K9" s="93">
        <f>J9/J6*100</f>
        <v>10.450966356478167</v>
      </c>
      <c r="L9" s="29"/>
      <c r="M9" s="88">
        <f t="shared" ref="M9:M15" si="4">SUM(O9,Q9)</f>
        <v>259</v>
      </c>
      <c r="N9" s="93">
        <f>M9/M6*100</f>
        <v>7.6198882024124739</v>
      </c>
      <c r="O9" s="91">
        <v>6</v>
      </c>
      <c r="P9" s="93">
        <f>O9/O6*100</f>
        <v>0.61412487205731825</v>
      </c>
      <c r="Q9" s="91">
        <v>253</v>
      </c>
      <c r="R9" s="93">
        <f>Q9/Q6*100</f>
        <v>10.445912469033857</v>
      </c>
    </row>
    <row r="10" spans="1:18" x14ac:dyDescent="0.25">
      <c r="A10" s="4"/>
      <c r="B10" s="4" t="s">
        <v>4</v>
      </c>
      <c r="C10" s="88">
        <f t="shared" si="2"/>
        <v>1511</v>
      </c>
      <c r="D10" s="93">
        <f>C10/C6*100</f>
        <v>20.809805811871644</v>
      </c>
      <c r="E10" s="29"/>
      <c r="F10" s="88">
        <f t="shared" si="3"/>
        <v>837</v>
      </c>
      <c r="G10" s="93">
        <f>F10/F6*100</f>
        <v>21.672708441222166</v>
      </c>
      <c r="H10" s="91">
        <v>58</v>
      </c>
      <c r="I10" s="93">
        <f>H10/H6*100</f>
        <v>5.4307116104868918</v>
      </c>
      <c r="J10" s="91">
        <v>779</v>
      </c>
      <c r="K10" s="93">
        <f>J10/J6*100</f>
        <v>27.881173944166072</v>
      </c>
      <c r="L10" s="29"/>
      <c r="M10" s="88">
        <f t="shared" si="4"/>
        <v>674</v>
      </c>
      <c r="N10" s="93">
        <f>M10/M6*100</f>
        <v>19.829361576934392</v>
      </c>
      <c r="O10" s="91">
        <v>54</v>
      </c>
      <c r="P10" s="93">
        <f>O10/O6*100</f>
        <v>5.5271238485158651</v>
      </c>
      <c r="Q10" s="91">
        <v>620</v>
      </c>
      <c r="R10" s="93">
        <f>Q10/Q6*100</f>
        <v>25.598678777869527</v>
      </c>
    </row>
    <row r="11" spans="1:18" x14ac:dyDescent="0.25">
      <c r="A11" s="4"/>
      <c r="B11" s="4" t="s">
        <v>5</v>
      </c>
      <c r="C11" s="88">
        <f t="shared" si="2"/>
        <v>2084</v>
      </c>
      <c r="D11" s="93">
        <f>C11/C6*100</f>
        <v>28.701280815314696</v>
      </c>
      <c r="E11" s="29"/>
      <c r="F11" s="88">
        <f t="shared" si="3"/>
        <v>1111</v>
      </c>
      <c r="G11" s="93">
        <f>F11/F6*100</f>
        <v>28.767477990678401</v>
      </c>
      <c r="H11" s="91">
        <v>298</v>
      </c>
      <c r="I11" s="93">
        <f>H11/H6*100</f>
        <v>27.902621722846444</v>
      </c>
      <c r="J11" s="91">
        <v>813</v>
      </c>
      <c r="K11" s="93">
        <f>J11/J6*100</f>
        <v>29.098067287043666</v>
      </c>
      <c r="L11" s="29"/>
      <c r="M11" s="88">
        <f t="shared" si="4"/>
        <v>973</v>
      </c>
      <c r="N11" s="93">
        <f>M11/M6*100</f>
        <v>28.626066490144158</v>
      </c>
      <c r="O11" s="91">
        <v>238</v>
      </c>
      <c r="P11" s="93">
        <f>O11/O6*100</f>
        <v>24.360286591606961</v>
      </c>
      <c r="Q11" s="91">
        <v>735</v>
      </c>
      <c r="R11" s="93">
        <f>Q11/Q6*100</f>
        <v>30.346820809248555</v>
      </c>
    </row>
    <row r="12" spans="1:18" x14ac:dyDescent="0.25">
      <c r="A12" s="4"/>
      <c r="B12" s="4" t="s">
        <v>6</v>
      </c>
      <c r="C12" s="88">
        <f t="shared" si="2"/>
        <v>1761</v>
      </c>
      <c r="D12" s="93">
        <f>C12/C6*100</f>
        <v>24.252857733094615</v>
      </c>
      <c r="E12" s="29"/>
      <c r="F12" s="88">
        <f t="shared" si="3"/>
        <v>919</v>
      </c>
      <c r="G12" s="93">
        <f>F12/F6*100</f>
        <v>23.795960642154323</v>
      </c>
      <c r="H12" s="91">
        <v>375</v>
      </c>
      <c r="I12" s="93">
        <f>H12/H6*100</f>
        <v>35.112359550561798</v>
      </c>
      <c r="J12" s="91">
        <v>544</v>
      </c>
      <c r="K12" s="93">
        <f>J12/J6*100</f>
        <v>19.470293486041516</v>
      </c>
      <c r="L12" s="29"/>
      <c r="M12" s="88">
        <f t="shared" si="4"/>
        <v>842</v>
      </c>
      <c r="N12" s="93">
        <f>M12/M6*100</f>
        <v>24.771991762283026</v>
      </c>
      <c r="O12" s="91">
        <v>369</v>
      </c>
      <c r="P12" s="93">
        <f>O12/O6*100</f>
        <v>37.768679631525075</v>
      </c>
      <c r="Q12" s="91">
        <v>473</v>
      </c>
      <c r="R12" s="93">
        <f>Q12/Q6*100</f>
        <v>19.529314616019818</v>
      </c>
    </row>
    <row r="13" spans="1:18" x14ac:dyDescent="0.25">
      <c r="A13" s="4"/>
      <c r="B13" s="4" t="s">
        <v>7</v>
      </c>
      <c r="C13" s="88">
        <f t="shared" si="2"/>
        <v>1013</v>
      </c>
      <c r="D13" s="93">
        <f>C13/C6*100</f>
        <v>13.951246384795482</v>
      </c>
      <c r="E13" s="29"/>
      <c r="F13" s="88">
        <f t="shared" si="3"/>
        <v>538</v>
      </c>
      <c r="G13" s="93">
        <f>F13/F6*100</f>
        <v>13.930605903676852</v>
      </c>
      <c r="H13" s="91">
        <v>257</v>
      </c>
      <c r="I13" s="93">
        <f>H13/H6*100</f>
        <v>24.063670411985019</v>
      </c>
      <c r="J13" s="91">
        <v>281</v>
      </c>
      <c r="K13" s="93">
        <f>J13/J6*100</f>
        <v>10.057265569076593</v>
      </c>
      <c r="L13" s="29"/>
      <c r="M13" s="88">
        <f t="shared" si="4"/>
        <v>475</v>
      </c>
      <c r="N13" s="93">
        <f>M13/M6*100</f>
        <v>13.974698440717859</v>
      </c>
      <c r="O13" s="91">
        <v>226</v>
      </c>
      <c r="P13" s="93">
        <f>O13/O6*100</f>
        <v>23.132036847492323</v>
      </c>
      <c r="Q13" s="91">
        <v>249</v>
      </c>
      <c r="R13" s="93">
        <f>Q13/Q6*100</f>
        <v>10.280759702725021</v>
      </c>
    </row>
    <row r="14" spans="1:18" x14ac:dyDescent="0.25">
      <c r="A14" s="4"/>
      <c r="B14" s="4" t="s">
        <v>8</v>
      </c>
      <c r="C14" s="88">
        <f t="shared" si="2"/>
        <v>301</v>
      </c>
      <c r="D14" s="93">
        <f>C14/C6*100</f>
        <v>4.145434513152459</v>
      </c>
      <c r="E14" s="29"/>
      <c r="F14" s="88">
        <f t="shared" si="3"/>
        <v>145</v>
      </c>
      <c r="G14" s="93">
        <f>F14/F6*100</f>
        <v>3.7545313309166239</v>
      </c>
      <c r="H14" s="91">
        <v>75</v>
      </c>
      <c r="I14" s="93">
        <f>H14/H6*100</f>
        <v>7.02247191011236</v>
      </c>
      <c r="J14" s="91">
        <v>70</v>
      </c>
      <c r="K14" s="93">
        <f>J14/J6*100</f>
        <v>2.5053686471009309</v>
      </c>
      <c r="L14" s="29"/>
      <c r="M14" s="88">
        <f t="shared" si="4"/>
        <v>156</v>
      </c>
      <c r="N14" s="93">
        <f>M14/M6*100</f>
        <v>4.5895851721094445</v>
      </c>
      <c r="O14" s="91">
        <v>79</v>
      </c>
      <c r="P14" s="93">
        <f>O14/O6*100</f>
        <v>8.0859774820880244</v>
      </c>
      <c r="Q14" s="91">
        <v>77</v>
      </c>
      <c r="R14" s="93">
        <f>Q14/Q6*100</f>
        <v>3.1791907514450863</v>
      </c>
    </row>
    <row r="15" spans="1:18" x14ac:dyDescent="0.25">
      <c r="A15" s="4"/>
      <c r="B15" s="4" t="s">
        <v>42</v>
      </c>
      <c r="C15" s="88">
        <f t="shared" si="2"/>
        <v>14</v>
      </c>
      <c r="D15" s="93">
        <f>C15/C6*100</f>
        <v>0.19281090758848643</v>
      </c>
      <c r="E15" s="29"/>
      <c r="F15" s="88">
        <f t="shared" si="3"/>
        <v>7</v>
      </c>
      <c r="G15" s="93">
        <f>F15/F6*100</f>
        <v>0.18125323666494045</v>
      </c>
      <c r="H15" s="91">
        <v>5</v>
      </c>
      <c r="I15" s="93">
        <f>H15/H6*100</f>
        <v>0.46816479400749067</v>
      </c>
      <c r="J15" s="91">
        <v>2</v>
      </c>
      <c r="K15" s="93">
        <f>J15/J6*100</f>
        <v>7.1581961345740866E-2</v>
      </c>
      <c r="L15" s="29"/>
      <c r="M15" s="88">
        <f t="shared" si="4"/>
        <v>7</v>
      </c>
      <c r="N15" s="93">
        <f>M15/M6*100</f>
        <v>0.20594292438952633</v>
      </c>
      <c r="O15" s="91">
        <v>5</v>
      </c>
      <c r="P15" s="93">
        <f>O15/O6*100</f>
        <v>0.51177072671443202</v>
      </c>
      <c r="Q15" s="91">
        <v>2</v>
      </c>
      <c r="R15" s="93">
        <f>Q15/Q6*100</f>
        <v>8.2576383154417829E-2</v>
      </c>
    </row>
    <row r="16" spans="1:18" x14ac:dyDescent="0.25">
      <c r="A16" s="4"/>
      <c r="B16" s="4" t="s">
        <v>29</v>
      </c>
      <c r="C16" s="88">
        <f>SUM(F16,M16)</f>
        <v>1</v>
      </c>
      <c r="D16" s="93">
        <f>C16/C6*100</f>
        <v>1.377220768489189E-2</v>
      </c>
      <c r="E16" s="29"/>
      <c r="F16" s="88">
        <f>SUM(H16,J16)</f>
        <v>0</v>
      </c>
      <c r="G16" s="93">
        <f>F16/F6*100</f>
        <v>0</v>
      </c>
      <c r="H16" s="92">
        <v>0</v>
      </c>
      <c r="I16" s="93">
        <f>H16/H6*100</f>
        <v>0</v>
      </c>
      <c r="J16" s="92">
        <v>0</v>
      </c>
      <c r="K16" s="93">
        <f>J16/J6*100</f>
        <v>0</v>
      </c>
      <c r="L16" s="29"/>
      <c r="M16" s="88">
        <f>SUM(O16,Q16)</f>
        <v>1</v>
      </c>
      <c r="N16" s="93">
        <f>M16/M6*100</f>
        <v>2.942041776993233E-2</v>
      </c>
      <c r="O16" s="92">
        <v>0</v>
      </c>
      <c r="P16" s="93">
        <f>O16/O6*100</f>
        <v>0</v>
      </c>
      <c r="Q16" s="92">
        <v>1</v>
      </c>
      <c r="R16" s="93">
        <f>Q16/Q6*100</f>
        <v>4.1288191577208914E-2</v>
      </c>
    </row>
    <row r="17" spans="1:31" ht="15.75" thickBot="1" x14ac:dyDescent="0.3">
      <c r="A17" s="5"/>
      <c r="B17" s="28"/>
      <c r="C17" s="90"/>
      <c r="D17" s="28"/>
      <c r="E17" s="28"/>
      <c r="F17" s="90"/>
      <c r="G17" s="28"/>
      <c r="H17" s="90"/>
      <c r="I17" s="28"/>
      <c r="J17" s="90"/>
      <c r="K17" s="28"/>
      <c r="L17" s="28"/>
      <c r="M17" s="90"/>
      <c r="N17" s="28"/>
      <c r="O17" s="90"/>
      <c r="P17" s="28"/>
      <c r="Q17" s="90"/>
      <c r="R17" s="28"/>
    </row>
    <row r="18" spans="1:31" x14ac:dyDescent="0.25">
      <c r="A18" s="121" t="s">
        <v>41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34"/>
      <c r="M18" s="34"/>
      <c r="N18" s="34"/>
    </row>
    <row r="23" spans="1:31" x14ac:dyDescent="0.25">
      <c r="B23" s="24"/>
      <c r="C23" s="68"/>
      <c r="D23" s="45"/>
    </row>
    <row r="24" spans="1:31" x14ac:dyDescent="0.25">
      <c r="B24" s="4"/>
      <c r="C24" s="68"/>
      <c r="D24" s="45"/>
    </row>
    <row r="25" spans="1:31" x14ac:dyDescent="0.25">
      <c r="B25" s="4"/>
      <c r="C25" s="68"/>
      <c r="D25" s="45"/>
    </row>
    <row r="26" spans="1:31" x14ac:dyDescent="0.25">
      <c r="B26" s="4"/>
      <c r="C26" s="68"/>
      <c r="D26" s="45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</row>
    <row r="27" spans="1:31" x14ac:dyDescent="0.25">
      <c r="B27" s="4"/>
      <c r="C27" s="68"/>
      <c r="D27" s="45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x14ac:dyDescent="0.25">
      <c r="B28" s="4"/>
      <c r="C28" s="68"/>
      <c r="D28" s="45"/>
    </row>
    <row r="29" spans="1:31" x14ac:dyDescent="0.25">
      <c r="B29" s="4"/>
      <c r="C29" s="68"/>
      <c r="D29" s="45"/>
    </row>
    <row r="30" spans="1:31" x14ac:dyDescent="0.25">
      <c r="B30" s="4"/>
      <c r="C30" s="68"/>
      <c r="D30" s="45"/>
    </row>
    <row r="31" spans="1:31" x14ac:dyDescent="0.25">
      <c r="B31" s="4"/>
      <c r="C31" s="98"/>
      <c r="D31" s="45"/>
    </row>
    <row r="35" spans="3:12" x14ac:dyDescent="0.25">
      <c r="C35" s="44"/>
    </row>
    <row r="36" spans="3:12" x14ac:dyDescent="0.25">
      <c r="C36" s="44"/>
      <c r="D36" s="69"/>
    </row>
    <row r="37" spans="3:12" x14ac:dyDescent="0.25">
      <c r="C37" s="44"/>
      <c r="D37" s="69"/>
    </row>
    <row r="38" spans="3:12" x14ac:dyDescent="0.25">
      <c r="C38" s="44"/>
      <c r="D38" s="69"/>
    </row>
    <row r="41" spans="3:12" x14ac:dyDescent="0.25">
      <c r="C41" s="70"/>
      <c r="K41" s="44"/>
      <c r="L41" s="45"/>
    </row>
    <row r="42" spans="3:12" x14ac:dyDescent="0.25">
      <c r="C42" s="70"/>
      <c r="K42" s="44"/>
      <c r="L42" s="45"/>
    </row>
    <row r="43" spans="3:12" x14ac:dyDescent="0.25">
      <c r="C43" s="70"/>
      <c r="K43" s="44"/>
    </row>
    <row r="46" spans="3:12" x14ac:dyDescent="0.25">
      <c r="C46" s="44"/>
      <c r="D46" s="45"/>
    </row>
    <row r="47" spans="3:12" x14ac:dyDescent="0.25">
      <c r="C47" s="44"/>
      <c r="D47" s="45"/>
    </row>
    <row r="48" spans="3:12" x14ac:dyDescent="0.25">
      <c r="C48" s="44"/>
    </row>
    <row r="50" spans="2:7" x14ac:dyDescent="0.25">
      <c r="C50" s="70"/>
    </row>
    <row r="51" spans="2:7" x14ac:dyDescent="0.25">
      <c r="C51" s="70"/>
    </row>
    <row r="55" spans="2:7" x14ac:dyDescent="0.25">
      <c r="B55" s="24"/>
      <c r="F55" s="45"/>
      <c r="G55" s="45"/>
    </row>
    <row r="56" spans="2:7" x14ac:dyDescent="0.25">
      <c r="B56" s="4"/>
      <c r="F56" s="45"/>
      <c r="G56" s="45"/>
    </row>
    <row r="57" spans="2:7" x14ac:dyDescent="0.25">
      <c r="B57" s="4"/>
      <c r="F57" s="45"/>
      <c r="G57" s="45"/>
    </row>
    <row r="58" spans="2:7" x14ac:dyDescent="0.25">
      <c r="B58" s="4"/>
      <c r="F58" s="45"/>
      <c r="G58" s="45"/>
    </row>
    <row r="59" spans="2:7" x14ac:dyDescent="0.25">
      <c r="B59" s="4"/>
      <c r="F59" s="45"/>
      <c r="G59" s="45"/>
    </row>
    <row r="60" spans="2:7" x14ac:dyDescent="0.25">
      <c r="B60" s="4"/>
      <c r="F60" s="45"/>
      <c r="G60" s="45"/>
    </row>
    <row r="61" spans="2:7" x14ac:dyDescent="0.25">
      <c r="B61" s="4"/>
      <c r="F61" s="45"/>
      <c r="G61" s="45"/>
    </row>
    <row r="62" spans="2:7" x14ac:dyDescent="0.25">
      <c r="B62" s="4"/>
      <c r="F62" s="45"/>
      <c r="G62" s="45"/>
    </row>
    <row r="63" spans="2:7" x14ac:dyDescent="0.25">
      <c r="B63" s="4"/>
      <c r="F63" s="45"/>
      <c r="G63" s="45"/>
    </row>
    <row r="64" spans="2:7" x14ac:dyDescent="0.25">
      <c r="C64" s="44"/>
      <c r="D64" s="44"/>
    </row>
    <row r="68" spans="2:15" x14ac:dyDescent="0.25">
      <c r="B68" s="24"/>
      <c r="C68" s="98"/>
      <c r="D68" s="98"/>
      <c r="G68" s="24"/>
      <c r="H68" s="71"/>
      <c r="I68" s="71"/>
      <c r="M68" s="24"/>
      <c r="O68" s="45"/>
    </row>
    <row r="69" spans="2:15" x14ac:dyDescent="0.25">
      <c r="B69" s="4"/>
      <c r="C69" s="98"/>
      <c r="D69" s="98"/>
      <c r="G69" s="4"/>
      <c r="H69" s="71"/>
      <c r="I69" s="71"/>
      <c r="M69" s="4"/>
      <c r="O69" s="45"/>
    </row>
    <row r="70" spans="2:15" x14ac:dyDescent="0.25">
      <c r="B70" s="4"/>
      <c r="C70" s="98"/>
      <c r="D70" s="98"/>
      <c r="G70" s="4"/>
      <c r="H70" s="71"/>
      <c r="I70" s="71"/>
      <c r="M70" s="4"/>
      <c r="O70" s="45"/>
    </row>
    <row r="71" spans="2:15" x14ac:dyDescent="0.25">
      <c r="B71" s="4"/>
      <c r="C71" s="98"/>
      <c r="D71" s="98"/>
      <c r="G71" s="4"/>
      <c r="H71" s="71"/>
      <c r="I71" s="71"/>
      <c r="M71" s="4"/>
      <c r="O71" s="45"/>
    </row>
    <row r="72" spans="2:15" x14ac:dyDescent="0.25">
      <c r="B72" s="4"/>
      <c r="C72" s="98"/>
      <c r="D72" s="98"/>
      <c r="G72" s="4"/>
      <c r="H72" s="71"/>
      <c r="I72" s="71"/>
      <c r="M72" s="4"/>
      <c r="O72" s="45"/>
    </row>
    <row r="73" spans="2:15" x14ac:dyDescent="0.25">
      <c r="B73" s="4"/>
      <c r="C73" s="98"/>
      <c r="D73" s="98"/>
      <c r="G73" s="4"/>
      <c r="H73" s="71"/>
      <c r="I73" s="71"/>
      <c r="M73" s="4"/>
      <c r="O73" s="45"/>
    </row>
    <row r="74" spans="2:15" x14ac:dyDescent="0.25">
      <c r="B74" s="4"/>
      <c r="C74" s="98"/>
      <c r="D74" s="98"/>
      <c r="G74" s="4"/>
      <c r="H74" s="71"/>
      <c r="I74" s="71"/>
      <c r="M74" s="4"/>
      <c r="O74" s="45"/>
    </row>
    <row r="75" spans="2:15" x14ac:dyDescent="0.25">
      <c r="B75" s="4"/>
      <c r="C75" s="98"/>
      <c r="D75" s="98"/>
      <c r="G75" s="4"/>
      <c r="H75" s="71"/>
      <c r="I75" s="71"/>
      <c r="M75" s="4"/>
      <c r="O75" s="45"/>
    </row>
    <row r="76" spans="2:15" x14ac:dyDescent="0.25">
      <c r="B76" s="4"/>
      <c r="C76" s="98"/>
      <c r="D76" s="98"/>
      <c r="G76" s="4"/>
      <c r="H76" s="71"/>
      <c r="I76" s="71"/>
      <c r="M76" s="4"/>
      <c r="O76" s="45"/>
    </row>
    <row r="82" spans="2:13" x14ac:dyDescent="0.25">
      <c r="B82" s="24"/>
      <c r="C82" s="83"/>
      <c r="D82" s="83"/>
      <c r="G82" s="24"/>
      <c r="H82" s="45"/>
      <c r="I82" s="45"/>
    </row>
    <row r="83" spans="2:13" x14ac:dyDescent="0.25">
      <c r="B83" s="4"/>
      <c r="C83" s="83"/>
      <c r="D83" s="83"/>
      <c r="G83" s="4"/>
      <c r="H83" s="45"/>
      <c r="I83" s="45"/>
    </row>
    <row r="84" spans="2:13" x14ac:dyDescent="0.25">
      <c r="B84" s="4"/>
      <c r="C84" s="83"/>
      <c r="D84" s="83"/>
      <c r="G84" s="4"/>
      <c r="H84" s="45"/>
      <c r="I84" s="45"/>
    </row>
    <row r="85" spans="2:13" x14ac:dyDescent="0.25">
      <c r="B85" s="4"/>
      <c r="C85" s="83"/>
      <c r="D85" s="83"/>
      <c r="G85" s="4"/>
      <c r="H85" s="45"/>
      <c r="I85" s="45"/>
      <c r="M85" s="106"/>
    </row>
    <row r="86" spans="2:13" x14ac:dyDescent="0.25">
      <c r="B86" s="4"/>
      <c r="C86" s="83"/>
      <c r="D86" s="83"/>
      <c r="G86" s="4"/>
      <c r="H86" s="45"/>
      <c r="I86" s="45"/>
    </row>
    <row r="87" spans="2:13" x14ac:dyDescent="0.25">
      <c r="B87" s="4"/>
      <c r="C87" s="83"/>
      <c r="D87" s="83"/>
      <c r="G87" s="4"/>
      <c r="H87" s="45"/>
      <c r="I87" s="45"/>
    </row>
    <row r="88" spans="2:13" x14ac:dyDescent="0.25">
      <c r="B88" s="4"/>
      <c r="C88" s="83"/>
      <c r="D88" s="83"/>
      <c r="G88" s="4"/>
      <c r="H88" s="45"/>
      <c r="I88" s="45"/>
    </row>
    <row r="89" spans="2:13" x14ac:dyDescent="0.25">
      <c r="B89" s="4"/>
      <c r="C89" s="83"/>
      <c r="D89" s="83"/>
      <c r="G89" s="4"/>
      <c r="H89" s="45"/>
      <c r="I89" s="45"/>
    </row>
    <row r="90" spans="2:13" x14ac:dyDescent="0.25">
      <c r="B90" s="4"/>
      <c r="C90" s="83"/>
      <c r="D90" s="83"/>
      <c r="G90" s="4"/>
      <c r="H90" s="45"/>
      <c r="I90" s="45"/>
    </row>
  </sheetData>
  <sortState xmlns:xlrd2="http://schemas.microsoft.com/office/spreadsheetml/2017/richdata2" ref="B50:C51">
    <sortCondition descending="1" ref="C50:C51"/>
  </sortState>
  <mergeCells count="14">
    <mergeCell ref="A1:R1"/>
    <mergeCell ref="A18:K18"/>
    <mergeCell ref="Q26:AE26"/>
    <mergeCell ref="Q27:AE27"/>
    <mergeCell ref="A2:B4"/>
    <mergeCell ref="C2:D3"/>
    <mergeCell ref="F2:K2"/>
    <mergeCell ref="O2:R2"/>
    <mergeCell ref="F3:G3"/>
    <mergeCell ref="H3:I3"/>
    <mergeCell ref="J3:K3"/>
    <mergeCell ref="M3:N3"/>
    <mergeCell ref="O3:P3"/>
    <mergeCell ref="Q3:R3"/>
  </mergeCells>
  <conditionalFormatting sqref="Y31:Z33">
    <cfRule type="cellIs" dxfId="1" priority="3" stopIfTrue="1" operator="equal">
      <formula>0</formula>
    </cfRule>
  </conditionalFormatting>
  <conditionalFormatting sqref="Y36:Z38">
    <cfRule type="cellIs" dxfId="0" priority="1" stopIfTrue="1" operator="equal">
      <formula>0</formula>
    </cfRule>
  </conditionalFormatting>
  <pageMargins left="0.7" right="0.7" top="0.75" bottom="0.75" header="0.3" footer="0.3"/>
  <pageSetup paperSize="123" scale="9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29"/>
  <sheetViews>
    <sheetView tabSelected="1" workbookViewId="0">
      <selection activeCell="V17" sqref="V17"/>
    </sheetView>
  </sheetViews>
  <sheetFormatPr defaultRowHeight="14.25" x14ac:dyDescent="0.2"/>
  <cols>
    <col min="1" max="1" width="13.42578125" style="4" customWidth="1"/>
    <col min="2" max="4" width="9.140625" style="4"/>
    <col min="5" max="5" width="9.42578125" style="4" customWidth="1"/>
    <col min="6" max="6" width="9.5703125" style="4" bestFit="1" customWidth="1"/>
    <col min="7" max="7" width="10.28515625" style="4" customWidth="1"/>
    <col min="8" max="8" width="9.140625" style="4" customWidth="1"/>
    <col min="9" max="9" width="1.85546875" style="4" customWidth="1"/>
    <col min="10" max="10" width="9.140625" style="4"/>
    <col min="11" max="11" width="9.5703125" style="4" bestFit="1" customWidth="1"/>
    <col min="12" max="19" width="9.140625" style="4"/>
    <col min="20" max="20" width="10.42578125" style="4" bestFit="1" customWidth="1"/>
    <col min="21" max="21" width="9.5703125" style="4" bestFit="1" customWidth="1"/>
    <col min="22" max="16384" width="9.140625" style="4"/>
  </cols>
  <sheetData>
    <row r="1" spans="1:27" ht="15.75" thickBot="1" x14ac:dyDescent="0.25">
      <c r="A1" s="39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7" ht="15.75" thickBot="1" x14ac:dyDescent="0.3">
      <c r="A2" s="124" t="s">
        <v>53</v>
      </c>
      <c r="B2" s="114" t="s">
        <v>2</v>
      </c>
      <c r="C2" s="126" t="s">
        <v>50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27" ht="15.75" customHeight="1" thickBot="1" x14ac:dyDescent="0.3">
      <c r="A3" s="124"/>
      <c r="B3" s="114"/>
      <c r="C3" s="126" t="s">
        <v>51</v>
      </c>
      <c r="D3" s="126"/>
      <c r="E3" s="126"/>
      <c r="F3" s="126"/>
      <c r="G3" s="126"/>
      <c r="H3" s="126"/>
      <c r="I3" s="38"/>
      <c r="J3" s="126" t="s">
        <v>52</v>
      </c>
      <c r="K3" s="126"/>
      <c r="L3" s="126"/>
      <c r="M3" s="126"/>
      <c r="N3" s="126"/>
      <c r="O3" s="126"/>
    </row>
    <row r="4" spans="1:27" ht="15.75" thickBot="1" x14ac:dyDescent="0.3">
      <c r="A4" s="124"/>
      <c r="B4" s="114"/>
      <c r="C4" s="119" t="s">
        <v>2</v>
      </c>
      <c r="D4" s="119"/>
      <c r="E4" s="125" t="s">
        <v>11</v>
      </c>
      <c r="F4" s="125"/>
      <c r="G4" s="125" t="s">
        <v>12</v>
      </c>
      <c r="H4" s="125"/>
      <c r="I4" s="38"/>
      <c r="J4" s="119" t="s">
        <v>2</v>
      </c>
      <c r="K4" s="119"/>
      <c r="L4" s="125" t="s">
        <v>11</v>
      </c>
      <c r="M4" s="125"/>
      <c r="N4" s="125" t="s">
        <v>12</v>
      </c>
      <c r="O4" s="125"/>
    </row>
    <row r="5" spans="1:27" ht="15.75" thickBot="1" x14ac:dyDescent="0.3">
      <c r="A5" s="117"/>
      <c r="B5" s="115"/>
      <c r="C5" s="30" t="s">
        <v>0</v>
      </c>
      <c r="D5" s="30" t="s">
        <v>1</v>
      </c>
      <c r="E5" s="30" t="s">
        <v>0</v>
      </c>
      <c r="F5" s="30" t="s">
        <v>1</v>
      </c>
      <c r="G5" s="30" t="s">
        <v>0</v>
      </c>
      <c r="H5" s="30" t="s">
        <v>1</v>
      </c>
      <c r="I5" s="30"/>
      <c r="J5" s="30" t="s">
        <v>0</v>
      </c>
      <c r="K5" s="30" t="s">
        <v>1</v>
      </c>
      <c r="L5" s="30" t="s">
        <v>0</v>
      </c>
      <c r="M5" s="30" t="s">
        <v>1</v>
      </c>
      <c r="N5" s="30" t="s">
        <v>0</v>
      </c>
      <c r="O5" s="30" t="s">
        <v>1</v>
      </c>
    </row>
    <row r="7" spans="1:27" ht="15" x14ac:dyDescent="0.25">
      <c r="A7" s="3" t="s">
        <v>2</v>
      </c>
      <c r="B7" s="26">
        <f>SUM(B9:B20)</f>
        <v>7261</v>
      </c>
      <c r="C7" s="26">
        <f>SUM(C9:C20)</f>
        <v>6879</v>
      </c>
      <c r="D7" s="25">
        <f>C7/B7*100</f>
        <v>94.739016664371306</v>
      </c>
      <c r="E7" s="26">
        <f t="shared" ref="E7:G7" si="0">SUM(E9:E20)</f>
        <v>3660</v>
      </c>
      <c r="F7" s="25">
        <f>E7/C7*100</f>
        <v>53.205407762756217</v>
      </c>
      <c r="G7" s="26">
        <f t="shared" si="0"/>
        <v>3219</v>
      </c>
      <c r="H7" s="25">
        <f>G7/C7*100</f>
        <v>46.794592237243791</v>
      </c>
      <c r="I7" s="26">
        <f>SUM(I9:I20)</f>
        <v>0</v>
      </c>
      <c r="J7" s="26">
        <f>SUM(J9:J20)</f>
        <v>382</v>
      </c>
      <c r="K7" s="25">
        <f>J7/B7*100</f>
        <v>5.2609833356287012</v>
      </c>
      <c r="L7" s="26">
        <f t="shared" ref="L7:N7" si="1">SUM(L9:L20)</f>
        <v>202</v>
      </c>
      <c r="M7" s="25">
        <f>L7/J7*100</f>
        <v>52.879581151832454</v>
      </c>
      <c r="N7" s="26">
        <f t="shared" si="1"/>
        <v>180</v>
      </c>
      <c r="O7" s="25">
        <f>N7/J7*100</f>
        <v>47.120418848167539</v>
      </c>
      <c r="T7" s="26"/>
      <c r="U7" s="107"/>
      <c r="W7" s="26"/>
      <c r="X7" s="107"/>
      <c r="Z7" s="3"/>
      <c r="AA7" s="107"/>
    </row>
    <row r="9" spans="1:27" x14ac:dyDescent="0.2">
      <c r="A9" s="40" t="s">
        <v>15</v>
      </c>
      <c r="B9" s="4">
        <f>C9+J9</f>
        <v>578</v>
      </c>
      <c r="C9" s="4">
        <f>SUM(E9+G9)</f>
        <v>528</v>
      </c>
      <c r="D9" s="6">
        <f>C9/B9*100</f>
        <v>91.349480968858131</v>
      </c>
      <c r="E9" s="4">
        <v>299</v>
      </c>
      <c r="F9" s="6">
        <f>E9/C9*100</f>
        <v>56.628787878787875</v>
      </c>
      <c r="G9" s="4">
        <v>229</v>
      </c>
      <c r="H9" s="6">
        <f>G9/C9*100</f>
        <v>43.371212121212125</v>
      </c>
      <c r="J9" s="4">
        <f>L9+N9</f>
        <v>50</v>
      </c>
      <c r="K9" s="6">
        <f>J9/B9*100</f>
        <v>8.6505190311418687</v>
      </c>
      <c r="L9" s="4">
        <v>31</v>
      </c>
      <c r="M9" s="6">
        <f>L9/J9*100</f>
        <v>62</v>
      </c>
      <c r="N9" s="4">
        <v>19</v>
      </c>
      <c r="O9" s="6">
        <f>N9/J9*100</f>
        <v>38</v>
      </c>
      <c r="U9" s="43"/>
      <c r="X9" s="108"/>
      <c r="AA9" s="6"/>
    </row>
    <row r="10" spans="1:27" x14ac:dyDescent="0.2">
      <c r="A10" s="40" t="s">
        <v>16</v>
      </c>
      <c r="B10" s="4">
        <f t="shared" ref="B10:B20" si="2">C10+J10</f>
        <v>481</v>
      </c>
      <c r="C10" s="4">
        <f t="shared" ref="C10:C20" si="3">SUM(E10+G10)</f>
        <v>456</v>
      </c>
      <c r="D10" s="6">
        <f t="shared" ref="D10:D20" si="4">C10/B10*100</f>
        <v>94.802494802494806</v>
      </c>
      <c r="E10" s="4">
        <v>237</v>
      </c>
      <c r="F10" s="6">
        <f t="shared" ref="F10:F20" si="5">E10/C10*100</f>
        <v>51.973684210526315</v>
      </c>
      <c r="G10" s="4">
        <v>219</v>
      </c>
      <c r="H10" s="6">
        <f t="shared" ref="H10:H20" si="6">G10/C10*100</f>
        <v>48.026315789473685</v>
      </c>
      <c r="J10" s="4">
        <f t="shared" ref="J10:J20" si="7">L10+N10</f>
        <v>25</v>
      </c>
      <c r="K10" s="6">
        <f t="shared" ref="K10:K20" si="8">J10/B10*100</f>
        <v>5.1975051975051976</v>
      </c>
      <c r="L10" s="4">
        <v>12</v>
      </c>
      <c r="M10" s="6">
        <f t="shared" ref="M10:M20" si="9">L10/J10*100</f>
        <v>48</v>
      </c>
      <c r="N10" s="4">
        <v>13</v>
      </c>
      <c r="O10" s="6">
        <f t="shared" ref="O10:O20" si="10">N10/J10*100</f>
        <v>52</v>
      </c>
      <c r="U10" s="43"/>
      <c r="X10" s="108"/>
      <c r="AA10" s="6"/>
    </row>
    <row r="11" spans="1:27" x14ac:dyDescent="0.2">
      <c r="A11" s="40" t="s">
        <v>17</v>
      </c>
      <c r="B11" s="4">
        <f t="shared" si="2"/>
        <v>553</v>
      </c>
      <c r="C11" s="4">
        <f t="shared" si="3"/>
        <v>519</v>
      </c>
      <c r="D11" s="6">
        <f t="shared" si="4"/>
        <v>93.851717902350813</v>
      </c>
      <c r="E11" s="4">
        <v>281</v>
      </c>
      <c r="F11" s="6">
        <f t="shared" si="5"/>
        <v>54.142581888246632</v>
      </c>
      <c r="G11" s="4">
        <v>238</v>
      </c>
      <c r="H11" s="6">
        <f t="shared" si="6"/>
        <v>45.857418111753375</v>
      </c>
      <c r="J11" s="4">
        <f t="shared" si="7"/>
        <v>34</v>
      </c>
      <c r="K11" s="6">
        <f t="shared" si="8"/>
        <v>6.1482820976491857</v>
      </c>
      <c r="L11" s="4">
        <v>19</v>
      </c>
      <c r="M11" s="6">
        <f t="shared" si="9"/>
        <v>55.882352941176471</v>
      </c>
      <c r="N11" s="4">
        <v>15</v>
      </c>
      <c r="O11" s="6">
        <f t="shared" si="10"/>
        <v>44.117647058823529</v>
      </c>
      <c r="U11" s="43"/>
      <c r="X11" s="108"/>
      <c r="AA11" s="6"/>
    </row>
    <row r="12" spans="1:27" x14ac:dyDescent="0.2">
      <c r="A12" s="40" t="s">
        <v>18</v>
      </c>
      <c r="B12" s="4">
        <f t="shared" si="2"/>
        <v>551</v>
      </c>
      <c r="C12" s="4">
        <f t="shared" si="3"/>
        <v>512</v>
      </c>
      <c r="D12" s="6">
        <f t="shared" si="4"/>
        <v>92.921960072595283</v>
      </c>
      <c r="E12" s="4">
        <v>274</v>
      </c>
      <c r="F12" s="6">
        <f t="shared" si="5"/>
        <v>53.515625</v>
      </c>
      <c r="G12" s="4">
        <v>238</v>
      </c>
      <c r="H12" s="6">
        <f t="shared" si="6"/>
        <v>46.484375</v>
      </c>
      <c r="J12" s="4">
        <f t="shared" si="7"/>
        <v>39</v>
      </c>
      <c r="K12" s="6">
        <f t="shared" si="8"/>
        <v>7.0780399274047179</v>
      </c>
      <c r="L12" s="4">
        <v>15</v>
      </c>
      <c r="M12" s="6">
        <f t="shared" si="9"/>
        <v>38.461538461538467</v>
      </c>
      <c r="N12" s="4">
        <v>24</v>
      </c>
      <c r="O12" s="6">
        <f t="shared" si="10"/>
        <v>61.53846153846154</v>
      </c>
      <c r="U12" s="43"/>
      <c r="X12" s="108"/>
      <c r="AA12" s="6"/>
    </row>
    <row r="13" spans="1:27" x14ac:dyDescent="0.2">
      <c r="A13" s="40" t="s">
        <v>19</v>
      </c>
      <c r="B13" s="4">
        <f t="shared" si="2"/>
        <v>563</v>
      </c>
      <c r="C13" s="4">
        <f t="shared" si="3"/>
        <v>528</v>
      </c>
      <c r="D13" s="6">
        <f t="shared" si="4"/>
        <v>93.783303730017764</v>
      </c>
      <c r="E13" s="4">
        <v>282</v>
      </c>
      <c r="F13" s="6">
        <f t="shared" si="5"/>
        <v>53.409090909090907</v>
      </c>
      <c r="G13" s="4">
        <v>246</v>
      </c>
      <c r="H13" s="6">
        <f t="shared" si="6"/>
        <v>46.590909090909086</v>
      </c>
      <c r="J13" s="4">
        <f t="shared" si="7"/>
        <v>35</v>
      </c>
      <c r="K13" s="6">
        <f t="shared" si="8"/>
        <v>6.2166962699822381</v>
      </c>
      <c r="L13" s="4">
        <v>17</v>
      </c>
      <c r="M13" s="6">
        <f t="shared" si="9"/>
        <v>48.571428571428569</v>
      </c>
      <c r="N13" s="4">
        <v>18</v>
      </c>
      <c r="O13" s="6">
        <f t="shared" si="10"/>
        <v>51.428571428571423</v>
      </c>
      <c r="U13" s="43"/>
      <c r="X13" s="108"/>
      <c r="AA13" s="6"/>
    </row>
    <row r="14" spans="1:27" x14ac:dyDescent="0.2">
      <c r="A14" s="40" t="s">
        <v>20</v>
      </c>
      <c r="B14" s="4">
        <f t="shared" si="2"/>
        <v>543</v>
      </c>
      <c r="C14" s="4">
        <f t="shared" si="3"/>
        <v>529</v>
      </c>
      <c r="D14" s="6">
        <f t="shared" si="4"/>
        <v>97.421731123388582</v>
      </c>
      <c r="E14" s="4">
        <v>278</v>
      </c>
      <c r="F14" s="6">
        <f t="shared" si="5"/>
        <v>52.551984877126657</v>
      </c>
      <c r="G14" s="4">
        <v>251</v>
      </c>
      <c r="H14" s="6">
        <f t="shared" si="6"/>
        <v>47.448015122873343</v>
      </c>
      <c r="J14" s="4">
        <f t="shared" si="7"/>
        <v>14</v>
      </c>
      <c r="K14" s="6">
        <f t="shared" si="8"/>
        <v>2.5782688766114181</v>
      </c>
      <c r="L14" s="4">
        <v>5</v>
      </c>
      <c r="M14" s="6">
        <f t="shared" si="9"/>
        <v>35.714285714285715</v>
      </c>
      <c r="N14" s="4">
        <v>9</v>
      </c>
      <c r="O14" s="6">
        <f t="shared" si="10"/>
        <v>64.285714285714292</v>
      </c>
      <c r="U14" s="43"/>
      <c r="X14" s="108"/>
      <c r="AA14" s="6"/>
    </row>
    <row r="15" spans="1:27" x14ac:dyDescent="0.2">
      <c r="A15" s="40" t="s">
        <v>21</v>
      </c>
      <c r="B15" s="4">
        <f t="shared" si="2"/>
        <v>653</v>
      </c>
      <c r="C15" s="4">
        <f t="shared" si="3"/>
        <v>620</v>
      </c>
      <c r="D15" s="6">
        <f t="shared" si="4"/>
        <v>94.946401225114855</v>
      </c>
      <c r="E15" s="4">
        <v>317</v>
      </c>
      <c r="F15" s="6">
        <f t="shared" si="5"/>
        <v>51.129032258064512</v>
      </c>
      <c r="G15" s="4">
        <v>303</v>
      </c>
      <c r="H15" s="6">
        <f t="shared" si="6"/>
        <v>48.87096774193548</v>
      </c>
      <c r="J15" s="4">
        <f t="shared" si="7"/>
        <v>33</v>
      </c>
      <c r="K15" s="6">
        <f t="shared" si="8"/>
        <v>5.0535987748851454</v>
      </c>
      <c r="L15" s="4">
        <v>23</v>
      </c>
      <c r="M15" s="6">
        <f t="shared" si="9"/>
        <v>69.696969696969703</v>
      </c>
      <c r="N15" s="4">
        <v>10</v>
      </c>
      <c r="O15" s="6">
        <f t="shared" si="10"/>
        <v>30.303030303030305</v>
      </c>
      <c r="U15" s="43"/>
      <c r="X15" s="108"/>
      <c r="AA15" s="6"/>
    </row>
    <row r="16" spans="1:27" x14ac:dyDescent="0.2">
      <c r="A16" s="40" t="s">
        <v>22</v>
      </c>
      <c r="B16" s="4">
        <f t="shared" si="2"/>
        <v>632</v>
      </c>
      <c r="C16" s="4">
        <f t="shared" si="3"/>
        <v>605</v>
      </c>
      <c r="D16" s="6">
        <f t="shared" si="4"/>
        <v>95.72784810126582</v>
      </c>
      <c r="E16" s="4">
        <v>347</v>
      </c>
      <c r="F16" s="6">
        <f t="shared" si="5"/>
        <v>57.355371900826448</v>
      </c>
      <c r="G16" s="4">
        <v>258</v>
      </c>
      <c r="H16" s="6">
        <f t="shared" si="6"/>
        <v>42.644628099173552</v>
      </c>
      <c r="J16" s="4">
        <f t="shared" si="7"/>
        <v>27</v>
      </c>
      <c r="K16" s="6">
        <f t="shared" si="8"/>
        <v>4.2721518987341769</v>
      </c>
      <c r="L16" s="4">
        <v>12</v>
      </c>
      <c r="M16" s="6">
        <f t="shared" si="9"/>
        <v>44.444444444444443</v>
      </c>
      <c r="N16" s="4">
        <v>15</v>
      </c>
      <c r="O16" s="6">
        <f t="shared" si="10"/>
        <v>55.555555555555557</v>
      </c>
      <c r="U16" s="43"/>
      <c r="X16" s="108"/>
      <c r="AA16" s="6"/>
    </row>
    <row r="17" spans="1:27" x14ac:dyDescent="0.2">
      <c r="A17" s="40" t="s">
        <v>23</v>
      </c>
      <c r="B17" s="4">
        <f t="shared" si="2"/>
        <v>730</v>
      </c>
      <c r="C17" s="4">
        <f t="shared" si="3"/>
        <v>694</v>
      </c>
      <c r="D17" s="6">
        <f t="shared" si="4"/>
        <v>95.06849315068493</v>
      </c>
      <c r="E17" s="4">
        <v>348</v>
      </c>
      <c r="F17" s="6">
        <f t="shared" si="5"/>
        <v>50.144092219020173</v>
      </c>
      <c r="G17" s="4">
        <v>346</v>
      </c>
      <c r="H17" s="6">
        <f t="shared" si="6"/>
        <v>49.855907780979827</v>
      </c>
      <c r="J17" s="4">
        <f t="shared" si="7"/>
        <v>36</v>
      </c>
      <c r="K17" s="6">
        <f t="shared" si="8"/>
        <v>4.9315068493150687</v>
      </c>
      <c r="L17" s="4">
        <v>22</v>
      </c>
      <c r="M17" s="6">
        <f t="shared" si="9"/>
        <v>61.111111111111114</v>
      </c>
      <c r="N17" s="4">
        <v>14</v>
      </c>
      <c r="O17" s="6">
        <f t="shared" si="10"/>
        <v>38.888888888888893</v>
      </c>
      <c r="U17" s="43"/>
      <c r="X17" s="108"/>
      <c r="AA17" s="6"/>
    </row>
    <row r="18" spans="1:27" x14ac:dyDescent="0.2">
      <c r="A18" s="40" t="s">
        <v>24</v>
      </c>
      <c r="B18" s="4">
        <f t="shared" si="2"/>
        <v>660</v>
      </c>
      <c r="C18" s="4">
        <f t="shared" si="3"/>
        <v>629</v>
      </c>
      <c r="D18" s="6">
        <f t="shared" si="4"/>
        <v>95.303030303030297</v>
      </c>
      <c r="E18" s="4">
        <v>319</v>
      </c>
      <c r="F18" s="6">
        <f t="shared" si="5"/>
        <v>50.715421303656591</v>
      </c>
      <c r="G18" s="4">
        <v>310</v>
      </c>
      <c r="H18" s="6">
        <f t="shared" si="6"/>
        <v>49.284578696343402</v>
      </c>
      <c r="J18" s="4">
        <f t="shared" si="7"/>
        <v>31</v>
      </c>
      <c r="K18" s="6">
        <f t="shared" si="8"/>
        <v>4.6969696969696964</v>
      </c>
      <c r="L18" s="4">
        <v>14</v>
      </c>
      <c r="M18" s="6">
        <f t="shared" si="9"/>
        <v>45.161290322580641</v>
      </c>
      <c r="N18" s="4">
        <v>17</v>
      </c>
      <c r="O18" s="6">
        <f t="shared" si="10"/>
        <v>54.838709677419352</v>
      </c>
      <c r="U18" s="43"/>
      <c r="X18" s="108"/>
      <c r="AA18" s="6"/>
    </row>
    <row r="19" spans="1:27" x14ac:dyDescent="0.2">
      <c r="A19" s="40" t="s">
        <v>25</v>
      </c>
      <c r="B19" s="4">
        <f t="shared" si="2"/>
        <v>666</v>
      </c>
      <c r="C19" s="4">
        <f t="shared" si="3"/>
        <v>634</v>
      </c>
      <c r="D19" s="6">
        <f t="shared" si="4"/>
        <v>95.195195195195197</v>
      </c>
      <c r="E19" s="4">
        <v>355</v>
      </c>
      <c r="F19" s="6">
        <f t="shared" si="5"/>
        <v>55.99369085173501</v>
      </c>
      <c r="G19" s="4">
        <v>279</v>
      </c>
      <c r="H19" s="6">
        <f t="shared" si="6"/>
        <v>44.006309148264982</v>
      </c>
      <c r="J19" s="4">
        <f t="shared" si="7"/>
        <v>32</v>
      </c>
      <c r="K19" s="6">
        <f t="shared" si="8"/>
        <v>4.8048048048048049</v>
      </c>
      <c r="L19" s="4">
        <v>17</v>
      </c>
      <c r="M19" s="6">
        <f t="shared" si="9"/>
        <v>53.125</v>
      </c>
      <c r="N19" s="4">
        <v>15</v>
      </c>
      <c r="O19" s="6">
        <f t="shared" si="10"/>
        <v>46.875</v>
      </c>
      <c r="U19" s="43"/>
      <c r="X19" s="108"/>
      <c r="AA19" s="6"/>
    </row>
    <row r="20" spans="1:27" x14ac:dyDescent="0.2">
      <c r="A20" s="40" t="s">
        <v>26</v>
      </c>
      <c r="B20" s="4">
        <f t="shared" si="2"/>
        <v>651</v>
      </c>
      <c r="C20" s="4">
        <f t="shared" si="3"/>
        <v>625</v>
      </c>
      <c r="D20" s="6">
        <f t="shared" si="4"/>
        <v>96.006144393241172</v>
      </c>
      <c r="E20" s="4">
        <v>323</v>
      </c>
      <c r="F20" s="6">
        <f t="shared" si="5"/>
        <v>51.680000000000007</v>
      </c>
      <c r="G20" s="4">
        <v>302</v>
      </c>
      <c r="H20" s="6">
        <f t="shared" si="6"/>
        <v>48.32</v>
      </c>
      <c r="J20" s="4">
        <f t="shared" si="7"/>
        <v>26</v>
      </c>
      <c r="K20" s="6">
        <f t="shared" si="8"/>
        <v>3.9938556067588324</v>
      </c>
      <c r="L20" s="4">
        <v>15</v>
      </c>
      <c r="M20" s="6">
        <f t="shared" si="9"/>
        <v>57.692307692307686</v>
      </c>
      <c r="N20" s="4">
        <v>11</v>
      </c>
      <c r="O20" s="6">
        <f t="shared" si="10"/>
        <v>42.307692307692307</v>
      </c>
      <c r="U20" s="43"/>
      <c r="X20" s="108"/>
      <c r="AA20" s="6"/>
    </row>
    <row r="21" spans="1:27" ht="15" thickBo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27" x14ac:dyDescent="0.2">
      <c r="A22" s="53" t="s">
        <v>41</v>
      </c>
    </row>
    <row r="28" spans="1:27" x14ac:dyDescent="0.2">
      <c r="B28" s="67"/>
    </row>
    <row r="29" spans="1:27" x14ac:dyDescent="0.2">
      <c r="B29" s="67"/>
    </row>
  </sheetData>
  <mergeCells count="11">
    <mergeCell ref="N4:O4"/>
    <mergeCell ref="C2:O2"/>
    <mergeCell ref="A2:A5"/>
    <mergeCell ref="B2:B5"/>
    <mergeCell ref="C3:H3"/>
    <mergeCell ref="J3:O3"/>
    <mergeCell ref="C4:D4"/>
    <mergeCell ref="E4:F4"/>
    <mergeCell ref="G4:H4"/>
    <mergeCell ref="J4:K4"/>
    <mergeCell ref="L4:M4"/>
  </mergeCells>
  <pageMargins left="0.7" right="0.7" top="0.75" bottom="0.75" header="0.3" footer="0.3"/>
  <pageSetup paperSize="12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PSA-NCR-V</dc:creator>
  <cp:lastModifiedBy>Joed Nikko Ciervo</cp:lastModifiedBy>
  <cp:lastPrinted>2022-09-01T10:50:09Z</cp:lastPrinted>
  <dcterms:created xsi:type="dcterms:W3CDTF">2019-09-19T01:15:19Z</dcterms:created>
  <dcterms:modified xsi:type="dcterms:W3CDTF">2024-05-24T11:47:22Z</dcterms:modified>
</cp:coreProperties>
</file>